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OS-RO\Reporting Requirements\IndirectCostReport\2022\"/>
    </mc:Choice>
  </mc:AlternateContent>
  <bookViews>
    <workbookView xWindow="240" yWindow="380" windowWidth="18920" windowHeight="12050"/>
  </bookViews>
  <sheets>
    <sheet name="FY2022_Fund02800_Adjustments" sheetId="1" r:id="rId1"/>
  </sheets>
  <definedNames>
    <definedName name="_xlnm._FilterDatabase" localSheetId="0" hidden="1">FY2022_Fund02800_Adjustments!$A$3:$T$76</definedName>
    <definedName name="_xlnm.Print_Titles" localSheetId="0">FY2022_Fund02800_Adjustments!$1:$3</definedName>
  </definedNames>
  <calcPr calcId="162913" iterate="1"/>
</workbook>
</file>

<file path=xl/calcChain.xml><?xml version="1.0" encoding="utf-8"?>
<calcChain xmlns="http://schemas.openxmlformats.org/spreadsheetml/2006/main">
  <c r="T77" i="1" l="1"/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</calcChain>
</file>

<file path=xl/sharedStrings.xml><?xml version="1.0" encoding="utf-8"?>
<sst xmlns="http://schemas.openxmlformats.org/spreadsheetml/2006/main" count="679" uniqueCount="135">
  <si>
    <t>Adjustment Title</t>
  </si>
  <si>
    <t>Agency Name</t>
  </si>
  <si>
    <t>Adj Type</t>
  </si>
  <si>
    <t>Service Area Name</t>
  </si>
  <si>
    <t>Fund Name</t>
  </si>
  <si>
    <t>Subobject Name</t>
  </si>
  <si>
    <t>Amount</t>
  </si>
  <si>
    <t>P - Appropriation transfer NGF to NGF</t>
  </si>
  <si>
    <t>General Management and Direction</t>
  </si>
  <si>
    <t>Salaries, Classified</t>
  </si>
  <si>
    <t>Undistributed Contractual Services</t>
  </si>
  <si>
    <t>Department of Agriculture and Consumer Services</t>
  </si>
  <si>
    <t>E - Nongeneral fund cash balance</t>
  </si>
  <si>
    <t>Fund</t>
  </si>
  <si>
    <t>Agy Code</t>
  </si>
  <si>
    <t>Sub Object</t>
  </si>
  <si>
    <t>Adjust ID</t>
  </si>
  <si>
    <t>Attorney General and Department of Law</t>
  </si>
  <si>
    <t>State Agency/Local Legal Assistance and Advice</t>
  </si>
  <si>
    <t>Program Code</t>
  </si>
  <si>
    <t>Program Title</t>
  </si>
  <si>
    <t>Service Area Code</t>
  </si>
  <si>
    <t>Dollars</t>
  </si>
  <si>
    <t>Legal Advice</t>
  </si>
  <si>
    <t>Administrative and Support Services</t>
  </si>
  <si>
    <t>Department of Education, Central Office Operations</t>
  </si>
  <si>
    <t>Accounting and Budgeting Services</t>
  </si>
  <si>
    <t>Department of Environmental Quality</t>
  </si>
  <si>
    <t>Department of Health</t>
  </si>
  <si>
    <t>Agency Service Charges</t>
  </si>
  <si>
    <t>Management Services</t>
  </si>
  <si>
    <t>Budget Type</t>
  </si>
  <si>
    <t>Physical Plant Services</t>
  </si>
  <si>
    <t>Medical/Hospitalization Insurance (Annual Employer Health Insurance Premium)</t>
  </si>
  <si>
    <t>Department of Historic Resources</t>
  </si>
  <si>
    <t>Undistributed Continuous Charges</t>
  </si>
  <si>
    <t>Wages, General</t>
  </si>
  <si>
    <t>VITA Information Technology Infrastructure Services (Provided by VITA)</t>
  </si>
  <si>
    <t>Agency</t>
  </si>
  <si>
    <t>Educational and Cultural Equipment Improvements</t>
  </si>
  <si>
    <t>Transfer Appropraition from Program 440 Fund 02050 to Program 499 Fund 02800 to meet expenditure obligations</t>
  </si>
  <si>
    <t>Employer Retirement Contributions – VRS Defined Benefits program</t>
  </si>
  <si>
    <t>Attorney General and Department of Law (141)</t>
  </si>
  <si>
    <t>Appropriated Idc Recoveries</t>
  </si>
  <si>
    <t>Department of Conservation and Recreation</t>
  </si>
  <si>
    <t>Department of Conservation and Recreation (199)</t>
  </si>
  <si>
    <t>Department of Education, Central Office Operations (201)</t>
  </si>
  <si>
    <t>Federal Old-Age Insurance for Salaried State Employees (Salaried Social Security and Medicare)</t>
  </si>
  <si>
    <t>Federal Old-Age Insurance for Wage-Earning State Employees (Wage Social Security and Medicare)</t>
  </si>
  <si>
    <t>Group Life Insurance</t>
  </si>
  <si>
    <t>Retiree Health (Medical/Hospitalization) Insurance Credit Premium</t>
  </si>
  <si>
    <t>VSDP and Long-term Disability Insurance</t>
  </si>
  <si>
    <t>Salaries, Appointed Officials</t>
  </si>
  <si>
    <t>Deferred Compensation Match Payments</t>
  </si>
  <si>
    <t>Wages, Overtime</t>
  </si>
  <si>
    <t>Short-term Disability Benefits</t>
  </si>
  <si>
    <t>Salaries, Annual Leave Balances</t>
  </si>
  <si>
    <t>Salaries, Sick Leave Balances</t>
  </si>
  <si>
    <t>Salaries, Compensatory Leave Balances</t>
  </si>
  <si>
    <t>Telecommunications Services (provided by VITA)</t>
  </si>
  <si>
    <t xml:space="preserve">Employee Training Courses, Workshops, and Conferences: </t>
  </si>
  <si>
    <t xml:space="preserve">Employee Training - Transportation, Lodging, Meals, and Incidentals: </t>
  </si>
  <si>
    <t>Employee Information Technology (IT) Training Courses, Workshops, and Conferences</t>
  </si>
  <si>
    <t>Attorney Services</t>
  </si>
  <si>
    <t>Legal Services</t>
  </si>
  <si>
    <t>Skilled Services</t>
  </si>
  <si>
    <t>Computer Operating Services (provided by VITA)</t>
  </si>
  <si>
    <t>Computer Software Development Services</t>
  </si>
  <si>
    <t>Travel, Personal Vehicle</t>
  </si>
  <si>
    <t>Travel, Public Carriers</t>
  </si>
  <si>
    <t>Travel, State Owned or Leased Vehicles</t>
  </si>
  <si>
    <t>Travel, Subsistence, and Lodging</t>
  </si>
  <si>
    <t>Travel, Meal Reimbursements - Not Reportable to the IRS</t>
  </si>
  <si>
    <t>Office Supplies</t>
  </si>
  <si>
    <t>Stationery and Forms</t>
  </si>
  <si>
    <t>Gasoline</t>
  </si>
  <si>
    <t>Computer Operating Supplies</t>
  </si>
  <si>
    <t>Categorical Aid to Local Governments and Constitutional Officers (Not Technology)</t>
  </si>
  <si>
    <t>Grants to Intergovernmental Organizations</t>
  </si>
  <si>
    <t>Building Rentals</t>
  </si>
  <si>
    <t>DGS Parking Charges</t>
  </si>
  <si>
    <t>Workers' Compensation</t>
  </si>
  <si>
    <t>Defined Contribution Match - VRS Hybrid Retirement Plan</t>
  </si>
  <si>
    <t>Transfer special fund appropriation for year end obligations</t>
  </si>
  <si>
    <t>Department of Agriculture and Consumer Services (301)</t>
  </si>
  <si>
    <t>Department of Historic Resources (423)</t>
  </si>
  <si>
    <t>012 - Transfer Approp. in the 02 Fund Group</t>
  </si>
  <si>
    <t>Department of Environmental Quality (440)</t>
  </si>
  <si>
    <t>Department of Health (601)</t>
  </si>
  <si>
    <t>Adjustments to Appropriated Indirect Cost Recoveries (FY 2022)</t>
  </si>
  <si>
    <t>141-Appropriation Request for NGF</t>
  </si>
  <si>
    <t>Salaries, Other Officials</t>
  </si>
  <si>
    <t>156-FY22-CDB-Fund 02025 VSP Revenue from Services Provided</t>
  </si>
  <si>
    <t>Department of State Police</t>
  </si>
  <si>
    <t>Department of State Police (156)</t>
  </si>
  <si>
    <t>Undistributed Plant and Equipment</t>
  </si>
  <si>
    <t>Transfer special appropriation for year-end obligations</t>
  </si>
  <si>
    <t>Reverse BEX.2022.199.43995</t>
  </si>
  <si>
    <t xml:space="preserve">Transfer 0200 Appropriation </t>
  </si>
  <si>
    <t>Land  and Resource Management</t>
  </si>
  <si>
    <t>Soil and Water Conservation</t>
  </si>
  <si>
    <t>Leisure and Recreation Services</t>
  </si>
  <si>
    <t>Preservation of Open Space Lands</t>
  </si>
  <si>
    <t>Transfer 0200 Appropriation</t>
  </si>
  <si>
    <t>Align Appropriation in Program/Service Area 199</t>
  </si>
  <si>
    <t>Transfer from IDC in Prog 505 to IDC in Prog 510</t>
  </si>
  <si>
    <t>Marine Resources Commission</t>
  </si>
  <si>
    <t>Marine Resources Commission (402)</t>
  </si>
  <si>
    <t>Marine Life Management</t>
  </si>
  <si>
    <t>Oyster Propagation and Habitat Improvement</t>
  </si>
  <si>
    <t>Fish and Wildlife Supplies</t>
  </si>
  <si>
    <t>Coastal Lands Surveying and Mapping</t>
  </si>
  <si>
    <t>Coastal Lands and Bottomlands Management</t>
  </si>
  <si>
    <t>Motor Vehicle Equipment</t>
  </si>
  <si>
    <t>Appropriation of the revenue associated with Indirect Cost Collections</t>
  </si>
  <si>
    <t>Office Machines</t>
  </si>
  <si>
    <t>Increase Appropriation for Fund 02800</t>
  </si>
  <si>
    <t>Program Alignment Indirect Cost Recoveries</t>
  </si>
  <si>
    <t>Department of Behavioral Health and Developmental Services</t>
  </si>
  <si>
    <t>Department of Behavioral Health and Developmental Services (720)</t>
  </si>
  <si>
    <t>Information Technology Services</t>
  </si>
  <si>
    <t>Inter-Agency Recoveries for Contractual Services</t>
  </si>
  <si>
    <t>Program Development and Coordination</t>
  </si>
  <si>
    <t>Regulation of Public Facilities and Services</t>
  </si>
  <si>
    <t>Regulation of Health Care Service Providers</t>
  </si>
  <si>
    <t>Align Program Amounts into Correct Areas NGF to NGF</t>
  </si>
  <si>
    <t>Central Office Managed Community and Individual Health Services</t>
  </si>
  <si>
    <t>Individual and Developmental Disability Services</t>
  </si>
  <si>
    <t>Substance Abuse Services</t>
  </si>
  <si>
    <t>Human Resources Services</t>
  </si>
  <si>
    <t>Program</t>
  </si>
  <si>
    <t>Service Area</t>
  </si>
  <si>
    <t>Fund Code</t>
  </si>
  <si>
    <t>Subobject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</si>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</sst>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2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quotePrefix="1" applyBorder="1" applyAlignment="1">
      <alignment horizontal="center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6" fontId="0" fillId="0" borderId="5" xfId="0" applyNumberFormat="1" applyBorder="1" applyAlignment="1">
      <alignment vertical="top" wrapText="1"/>
    </xf>
    <xf numFmtId="6" fontId="0" fillId="0" borderId="6" xfId="0" applyNumberForma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6" fontId="0" fillId="0" borderId="12" xfId="0" applyNumberForma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Font="1" applyBorder="1"/>
    <xf numFmtId="0" fontId="0" fillId="0" borderId="14" xfId="0" applyBorder="1" applyAlignment="1">
      <alignment horizontal="center" vertical="top" wrapText="1"/>
    </xf>
    <xf numFmtId="0" fontId="0" fillId="0" borderId="14" xfId="0" applyBorder="1" applyAlignment="1">
      <alignment vertical="top" wrapText="1"/>
    </xf>
    <xf numFmtId="6" fontId="1" fillId="0" borderId="15" xfId="0" applyNumberFormat="1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</cellXfs>
  <cellStyles count="1">
    <cellStyle name="Normal" xfId="0" builtinId="0"/>
  </cellStyles>
  <dxfs count="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0" formatCode="&quot;$&quot;#,##0_);[Red]\(&quot;$&quot;#,##0\)"/>
      <alignment horizontal="general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0" formatCode="&quot;$&quot;#,##0_);[Red]\(&quot;$&quot;#,##0\)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77</xdr:row>
      <xdr:rowOff>105832</xdr:rowOff>
    </xdr:from>
    <xdr:to>
      <xdr:col>19</xdr:col>
      <xdr:colOff>666750</xdr:colOff>
      <xdr:row>80</xdr:row>
      <xdr:rowOff>52917</xdr:rowOff>
    </xdr:to>
    <xdr:sp macro="" textlink="">
      <xdr:nvSpPr>
        <xdr:cNvPr id="2" name="TextBox 1"/>
        <xdr:cNvSpPr txBox="1"/>
      </xdr:nvSpPr>
      <xdr:spPr>
        <a:xfrm>
          <a:off x="63500" y="47127582"/>
          <a:ext cx="12774083" cy="5185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Note: 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This listing above shows only the administrative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adjustments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pertaining to fund 02800,Appropriated Indirect CostRecoveries.  Other funds that may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have been impacted as a result of these transactions are not included in this listing.</a:t>
          </a:r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3:T77" totalsRowCount="1" headerRowDxfId="43" headerRowBorderDxfId="42" tableBorderDxfId="41" totalsRowBorderDxfId="40">
  <autoFilter ref="A3:T76"/>
  <tableColumns count="20">
    <tableColumn id="1" name="Adjustment Title" totalsRowLabel="Total" dataDxfId="39" totalsRowDxfId="38"/>
    <tableColumn id="2" name="Agy Code" dataDxfId="37" totalsRowDxfId="36"/>
    <tableColumn id="3" name="Agency Name" dataDxfId="35" totalsRowDxfId="34"/>
    <tableColumn id="4" name="Agency" dataDxfId="33" totalsRowDxfId="32"/>
    <tableColumn id="5" name="Adjust ID" dataDxfId="31" totalsRowDxfId="30"/>
    <tableColumn id="6" name="Budget Type" dataDxfId="29" totalsRowDxfId="28"/>
    <tableColumn id="7" name="Adj Type" dataDxfId="27" totalsRowDxfId="26"/>
    <tableColumn id="8" name="Program Code" dataDxfId="25" totalsRowDxfId="24"/>
    <tableColumn id="9" name="Program Title" dataDxfId="23" totalsRowDxfId="22"/>
    <tableColumn id="17" name="Program" dataDxfId="21" totalsRowDxfId="20">
      <calculatedColumnFormula>Table1[[#This Row],[Program Title]]&amp;" ("&amp;Table1[[#This Row],[Program Code]]&amp;")"</calculatedColumnFormula>
    </tableColumn>
    <tableColumn id="10" name="Service Area Code" dataDxfId="19" totalsRowDxfId="18"/>
    <tableColumn id="11" name="Service Area Name" dataDxfId="17" totalsRowDxfId="16"/>
    <tableColumn id="18" name="Service Area" dataDxfId="15" totalsRowDxfId="14">
      <calculatedColumnFormula>Table1[[#This Row],[Service Area Name]]&amp;" ("&amp;Table1[[#This Row],[Service Area Code]]&amp;")"</calculatedColumnFormula>
    </tableColumn>
    <tableColumn id="12" name="Fund Code" dataDxfId="13" totalsRowDxfId="12"/>
    <tableColumn id="13" name="Fund Name" dataDxfId="11" totalsRowDxfId="10"/>
    <tableColumn id="19" name="Fund" dataDxfId="9" totalsRowDxfId="8">
      <calculatedColumnFormula>TEXT(Table1[[#This Row],[Fund Code]],"00000")&amp;": "&amp;UPPER(Table1[[#This Row],[Fund Name]])</calculatedColumnFormula>
    </tableColumn>
    <tableColumn id="14" name="Sub Object" dataDxfId="7" totalsRowDxfId="6"/>
    <tableColumn id="15" name="Subobject Name" dataDxfId="5" totalsRowDxfId="4"/>
    <tableColumn id="20" name="Subobject" dataDxfId="3" totalsRowDxfId="2">
      <calculatedColumnFormula>Table1[[#This Row],[Sub Object]]&amp;": "&amp;Table1[[#This Row],[Subobject Name]]</calculatedColumnFormula>
    </tableColumn>
    <tableColumn id="16" name="Amount" totalsRowFunction="sum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8"/>
  <sheetViews>
    <sheetView showGridLines="0" tabSelected="1" zoomScale="90" zoomScaleNormal="90" workbookViewId="0">
      <pane ySplit="3" topLeftCell="A4" activePane="bottomLeft" state="frozen"/>
      <selection activeCell="C1" sqref="C1"/>
      <selection pane="bottomLeft" activeCell="A3" sqref="A3"/>
    </sheetView>
  </sheetViews>
  <sheetFormatPr defaultRowHeight="14.5" x14ac:dyDescent="0.35"/>
  <cols>
    <col min="1" max="1" width="28.81640625" customWidth="1"/>
    <col min="2" max="2" width="11.26953125" style="1" hidden="1" customWidth="1"/>
    <col min="3" max="3" width="18.453125" hidden="1" customWidth="1"/>
    <col min="4" max="4" width="23" customWidth="1"/>
    <col min="5" max="5" width="11" style="1" customWidth="1"/>
    <col min="6" max="6" width="14" style="1" hidden="1" customWidth="1"/>
    <col min="7" max="7" width="18.1796875" customWidth="1"/>
    <col min="8" max="8" width="15.54296875" style="1" hidden="1" customWidth="1"/>
    <col min="9" max="9" width="25.81640625" hidden="1" customWidth="1"/>
    <col min="10" max="10" width="25.81640625" customWidth="1"/>
    <col min="11" max="11" width="18.81640625" style="1" hidden="1" customWidth="1"/>
    <col min="12" max="12" width="25.81640625" hidden="1" customWidth="1"/>
    <col min="13" max="13" width="28.26953125" customWidth="1"/>
    <col min="14" max="14" width="0" style="1" hidden="1" customWidth="1"/>
    <col min="15" max="15" width="17.1796875" hidden="1" customWidth="1"/>
    <col min="16" max="16" width="20.54296875" customWidth="1"/>
    <col min="17" max="17" width="12.54296875" style="1" hidden="1" customWidth="1"/>
    <col min="18" max="18" width="26.81640625" hidden="1" customWidth="1"/>
    <col min="19" max="19" width="26.81640625" customWidth="1"/>
    <col min="20" max="20" width="11.81640625" bestFit="1" customWidth="1"/>
  </cols>
  <sheetData>
    <row r="1" spans="1:20" ht="18.5" x14ac:dyDescent="0.45">
      <c r="A1" s="4" t="s">
        <v>89</v>
      </c>
    </row>
    <row r="2" spans="1:20" ht="6" customHeight="1" x14ac:dyDescent="0.35">
      <c r="A2" s="7"/>
      <c r="B2" s="8"/>
      <c r="C2" s="7"/>
      <c r="D2" s="7"/>
      <c r="E2" s="8"/>
      <c r="F2" s="8"/>
      <c r="G2" s="7"/>
      <c r="H2" s="8"/>
      <c r="I2" s="7"/>
      <c r="J2" s="7"/>
      <c r="K2" s="8"/>
      <c r="L2" s="7"/>
      <c r="M2" s="7"/>
      <c r="N2" s="8"/>
      <c r="O2" s="7"/>
      <c r="P2" s="7"/>
      <c r="Q2" s="8"/>
      <c r="R2" s="7"/>
      <c r="S2" s="7"/>
      <c r="T2" s="7"/>
    </row>
    <row r="3" spans="1:20" ht="44.25" customHeight="1" thickBot="1" x14ac:dyDescent="0.4">
      <c r="A3" s="21" t="s">
        <v>0</v>
      </c>
      <c r="B3" s="22" t="s">
        <v>14</v>
      </c>
      <c r="C3" s="22" t="s">
        <v>1</v>
      </c>
      <c r="D3" s="22" t="s">
        <v>38</v>
      </c>
      <c r="E3" s="22" t="s">
        <v>16</v>
      </c>
      <c r="F3" s="22" t="s">
        <v>31</v>
      </c>
      <c r="G3" s="22" t="s">
        <v>2</v>
      </c>
      <c r="H3" s="22" t="s">
        <v>19</v>
      </c>
      <c r="I3" s="22" t="s">
        <v>20</v>
      </c>
      <c r="J3" s="22" t="s">
        <v>130</v>
      </c>
      <c r="K3" s="22" t="s">
        <v>21</v>
      </c>
      <c r="L3" s="22" t="s">
        <v>3</v>
      </c>
      <c r="M3" s="22" t="s">
        <v>131</v>
      </c>
      <c r="N3" s="22" t="s">
        <v>132</v>
      </c>
      <c r="O3" s="22" t="s">
        <v>4</v>
      </c>
      <c r="P3" s="22" t="s">
        <v>13</v>
      </c>
      <c r="Q3" s="22" t="s">
        <v>15</v>
      </c>
      <c r="R3" s="22" t="s">
        <v>5</v>
      </c>
      <c r="S3" s="23" t="s">
        <v>133</v>
      </c>
      <c r="T3" s="23" t="s">
        <v>6</v>
      </c>
    </row>
    <row r="4" spans="1:20" ht="43.5" x14ac:dyDescent="0.35">
      <c r="A4" s="10" t="s">
        <v>90</v>
      </c>
      <c r="B4" s="5">
        <v>141</v>
      </c>
      <c r="C4" s="6" t="s">
        <v>17</v>
      </c>
      <c r="D4" s="6" t="s">
        <v>42</v>
      </c>
      <c r="E4" s="5">
        <v>43439</v>
      </c>
      <c r="F4" s="5" t="s">
        <v>22</v>
      </c>
      <c r="G4" s="6" t="s">
        <v>7</v>
      </c>
      <c r="H4" s="5">
        <v>320</v>
      </c>
      <c r="I4" s="6" t="s">
        <v>23</v>
      </c>
      <c r="J4" s="6" t="str">
        <f>Table1[[#This Row],[Program Title]]&amp;" ("&amp;Table1[[#This Row],[Program Code]]&amp;")"</f>
        <v>Legal Advice (320)</v>
      </c>
      <c r="K4" s="5">
        <v>32002</v>
      </c>
      <c r="L4" s="6" t="s">
        <v>18</v>
      </c>
      <c r="M4" s="6" t="str">
        <f>Table1[[#This Row],[Service Area Name]]&amp;" ("&amp;Table1[[#This Row],[Service Area Code]]&amp;")"</f>
        <v>State Agency/Local Legal Assistance and Advice (32002)</v>
      </c>
      <c r="N4" s="9">
        <v>2800</v>
      </c>
      <c r="O4" s="6" t="s">
        <v>43</v>
      </c>
      <c r="P4" s="6" t="str">
        <f>TEXT(Table1[[#This Row],[Fund Code]],"00000")&amp;": "&amp;UPPER(Table1[[#This Row],[Fund Name]])</f>
        <v>02800: APPROPRIATED IDC RECOVERIES</v>
      </c>
      <c r="Q4" s="5">
        <v>1124</v>
      </c>
      <c r="R4" s="6" t="s">
        <v>91</v>
      </c>
      <c r="S4" s="18" t="str">
        <f>Table1[[#This Row],[Sub Object]]&amp;": "&amp;Table1[[#This Row],[Subobject Name]]</f>
        <v>1124: Salaries, Other Officials</v>
      </c>
      <c r="T4" s="12">
        <v>195000</v>
      </c>
    </row>
    <row r="5" spans="1:20" ht="29" x14ac:dyDescent="0.35">
      <c r="A5" s="11" t="s">
        <v>92</v>
      </c>
      <c r="B5" s="2">
        <v>156</v>
      </c>
      <c r="C5" s="3" t="s">
        <v>93</v>
      </c>
      <c r="D5" s="3" t="s">
        <v>94</v>
      </c>
      <c r="E5" s="2">
        <v>40526</v>
      </c>
      <c r="F5" s="2" t="s">
        <v>22</v>
      </c>
      <c r="G5" s="3" t="s">
        <v>7</v>
      </c>
      <c r="H5" s="2">
        <v>399</v>
      </c>
      <c r="I5" s="3" t="s">
        <v>24</v>
      </c>
      <c r="J5" s="3" t="str">
        <f>Table1[[#This Row],[Program Title]]&amp;" ("&amp;Table1[[#This Row],[Program Code]]&amp;")"</f>
        <v>Administrative and Support Services (399)</v>
      </c>
      <c r="K5" s="2">
        <v>39915</v>
      </c>
      <c r="L5" s="3" t="s">
        <v>32</v>
      </c>
      <c r="M5" s="3" t="str">
        <f>Table1[[#This Row],[Service Area Name]]&amp;" ("&amp;Table1[[#This Row],[Service Area Code]]&amp;")"</f>
        <v>Physical Plant Services (39915)</v>
      </c>
      <c r="N5" s="2">
        <v>2800</v>
      </c>
      <c r="O5" s="3" t="s">
        <v>43</v>
      </c>
      <c r="P5" s="3" t="str">
        <f>TEXT(Table1[[#This Row],[Fund Code]],"00000")&amp;": "&amp;UPPER(Table1[[#This Row],[Fund Name]])</f>
        <v>02800: APPROPRIATED IDC RECOVERIES</v>
      </c>
      <c r="Q5" s="2">
        <v>1595</v>
      </c>
      <c r="R5" s="3" t="s">
        <v>35</v>
      </c>
      <c r="S5" s="19" t="str">
        <f>Table1[[#This Row],[Sub Object]]&amp;": "&amp;Table1[[#This Row],[Subobject Name]]</f>
        <v>1595: Undistributed Continuous Charges</v>
      </c>
      <c r="T5" s="13">
        <v>-60000</v>
      </c>
    </row>
    <row r="6" spans="1:20" ht="29" x14ac:dyDescent="0.35">
      <c r="A6" s="11" t="s">
        <v>92</v>
      </c>
      <c r="B6" s="2">
        <v>156</v>
      </c>
      <c r="C6" s="3" t="s">
        <v>93</v>
      </c>
      <c r="D6" s="3" t="s">
        <v>94</v>
      </c>
      <c r="E6" s="2">
        <v>40526</v>
      </c>
      <c r="F6" s="2" t="s">
        <v>22</v>
      </c>
      <c r="G6" s="3" t="s">
        <v>7</v>
      </c>
      <c r="H6" s="2">
        <v>399</v>
      </c>
      <c r="I6" s="3" t="s">
        <v>24</v>
      </c>
      <c r="J6" s="3" t="str">
        <f>Table1[[#This Row],[Program Title]]&amp;" ("&amp;Table1[[#This Row],[Program Code]]&amp;")"</f>
        <v>Administrative and Support Services (399)</v>
      </c>
      <c r="K6" s="2">
        <v>39915</v>
      </c>
      <c r="L6" s="3" t="s">
        <v>32</v>
      </c>
      <c r="M6" s="3" t="str">
        <f>Table1[[#This Row],[Service Area Name]]&amp;" ("&amp;Table1[[#This Row],[Service Area Code]]&amp;")"</f>
        <v>Physical Plant Services (39915)</v>
      </c>
      <c r="N6" s="2">
        <v>2800</v>
      </c>
      <c r="O6" s="3" t="s">
        <v>43</v>
      </c>
      <c r="P6" s="3" t="str">
        <f>TEXT(Table1[[#This Row],[Fund Code]],"00000")&amp;": "&amp;UPPER(Table1[[#This Row],[Fund Name]])</f>
        <v>02800: APPROPRIATED IDC RECOVERIES</v>
      </c>
      <c r="Q6" s="2">
        <v>2395</v>
      </c>
      <c r="R6" s="3" t="s">
        <v>95</v>
      </c>
      <c r="S6" s="19" t="str">
        <f>Table1[[#This Row],[Sub Object]]&amp;": "&amp;Table1[[#This Row],[Subobject Name]]</f>
        <v>2395: Undistributed Plant and Equipment</v>
      </c>
      <c r="T6" s="13">
        <v>-140000</v>
      </c>
    </row>
    <row r="7" spans="1:20" ht="43.5" x14ac:dyDescent="0.35">
      <c r="A7" s="11" t="s">
        <v>96</v>
      </c>
      <c r="B7" s="2">
        <v>199</v>
      </c>
      <c r="C7" s="3" t="s">
        <v>44</v>
      </c>
      <c r="D7" s="3" t="s">
        <v>45</v>
      </c>
      <c r="E7" s="2">
        <v>44251</v>
      </c>
      <c r="F7" s="2" t="s">
        <v>22</v>
      </c>
      <c r="G7" s="3" t="s">
        <v>7</v>
      </c>
      <c r="H7" s="2">
        <v>599</v>
      </c>
      <c r="I7" s="3" t="s">
        <v>24</v>
      </c>
      <c r="J7" s="3" t="str">
        <f>Table1[[#This Row],[Program Title]]&amp;" ("&amp;Table1[[#This Row],[Program Code]]&amp;")"</f>
        <v>Administrative and Support Services (599)</v>
      </c>
      <c r="K7" s="2">
        <v>59901</v>
      </c>
      <c r="L7" s="3" t="s">
        <v>8</v>
      </c>
      <c r="M7" s="3" t="str">
        <f>Table1[[#This Row],[Service Area Name]]&amp;" ("&amp;Table1[[#This Row],[Service Area Code]]&amp;")"</f>
        <v>General Management and Direction (59901)</v>
      </c>
      <c r="N7" s="2">
        <v>2800</v>
      </c>
      <c r="O7" s="3" t="s">
        <v>43</v>
      </c>
      <c r="P7" s="3" t="str">
        <f>TEXT(Table1[[#This Row],[Fund Code]],"00000")&amp;": "&amp;UPPER(Table1[[#This Row],[Fund Name]])</f>
        <v>02800: APPROPRIATED IDC RECOVERIES</v>
      </c>
      <c r="Q7" s="2">
        <v>1295</v>
      </c>
      <c r="R7" s="3" t="s">
        <v>10</v>
      </c>
      <c r="S7" s="19" t="str">
        <f>Table1[[#This Row],[Sub Object]]&amp;": "&amp;Table1[[#This Row],[Subobject Name]]</f>
        <v>1295: Undistributed Contractual Services</v>
      </c>
      <c r="T7" s="13">
        <v>-30250</v>
      </c>
    </row>
    <row r="8" spans="1:20" ht="43.5" x14ac:dyDescent="0.35">
      <c r="A8" s="11" t="s">
        <v>97</v>
      </c>
      <c r="B8" s="2">
        <v>199</v>
      </c>
      <c r="C8" s="3" t="s">
        <v>44</v>
      </c>
      <c r="D8" s="3" t="s">
        <v>45</v>
      </c>
      <c r="E8" s="2">
        <v>44203</v>
      </c>
      <c r="F8" s="2" t="s">
        <v>22</v>
      </c>
      <c r="G8" s="3" t="s">
        <v>7</v>
      </c>
      <c r="H8" s="2">
        <v>599</v>
      </c>
      <c r="I8" s="3" t="s">
        <v>24</v>
      </c>
      <c r="J8" s="3" t="str">
        <f>Table1[[#This Row],[Program Title]]&amp;" ("&amp;Table1[[#This Row],[Program Code]]&amp;")"</f>
        <v>Administrative and Support Services (599)</v>
      </c>
      <c r="K8" s="2">
        <v>59901</v>
      </c>
      <c r="L8" s="3" t="s">
        <v>8</v>
      </c>
      <c r="M8" s="3" t="str">
        <f>Table1[[#This Row],[Service Area Name]]&amp;" ("&amp;Table1[[#This Row],[Service Area Code]]&amp;")"</f>
        <v>General Management and Direction (59901)</v>
      </c>
      <c r="N8" s="2">
        <v>2800</v>
      </c>
      <c r="O8" s="3" t="s">
        <v>43</v>
      </c>
      <c r="P8" s="3" t="str">
        <f>TEXT(Table1[[#This Row],[Fund Code]],"00000")&amp;": "&amp;UPPER(Table1[[#This Row],[Fund Name]])</f>
        <v>02800: APPROPRIATED IDC RECOVERIES</v>
      </c>
      <c r="Q8" s="2">
        <v>1295</v>
      </c>
      <c r="R8" s="3" t="s">
        <v>10</v>
      </c>
      <c r="S8" s="19" t="str">
        <f>Table1[[#This Row],[Sub Object]]&amp;": "&amp;Table1[[#This Row],[Subobject Name]]</f>
        <v>1295: Undistributed Contractual Services</v>
      </c>
      <c r="T8" s="13">
        <v>35000</v>
      </c>
    </row>
    <row r="9" spans="1:20" ht="43.5" x14ac:dyDescent="0.35">
      <c r="A9" s="11" t="s">
        <v>98</v>
      </c>
      <c r="B9" s="2">
        <v>199</v>
      </c>
      <c r="C9" s="3" t="s">
        <v>44</v>
      </c>
      <c r="D9" s="3" t="s">
        <v>45</v>
      </c>
      <c r="E9" s="2">
        <v>44049</v>
      </c>
      <c r="F9" s="2" t="s">
        <v>22</v>
      </c>
      <c r="G9" s="3" t="s">
        <v>7</v>
      </c>
      <c r="H9" s="2">
        <v>503</v>
      </c>
      <c r="I9" s="3" t="s">
        <v>99</v>
      </c>
      <c r="J9" s="3" t="str">
        <f>Table1[[#This Row],[Program Title]]&amp;" ("&amp;Table1[[#This Row],[Program Code]]&amp;")"</f>
        <v>Land  and Resource Management (503)</v>
      </c>
      <c r="K9" s="2">
        <v>50301</v>
      </c>
      <c r="L9" s="3" t="s">
        <v>100</v>
      </c>
      <c r="M9" s="3" t="str">
        <f>Table1[[#This Row],[Service Area Name]]&amp;" ("&amp;Table1[[#This Row],[Service Area Code]]&amp;")"</f>
        <v>Soil and Water Conservation (50301)</v>
      </c>
      <c r="N9" s="2">
        <v>2800</v>
      </c>
      <c r="O9" s="3" t="s">
        <v>43</v>
      </c>
      <c r="P9" s="3" t="str">
        <f>TEXT(Table1[[#This Row],[Fund Code]],"00000")&amp;": "&amp;UPPER(Table1[[#This Row],[Fund Name]])</f>
        <v>02800: APPROPRIATED IDC RECOVERIES</v>
      </c>
      <c r="Q9" s="2">
        <v>1123</v>
      </c>
      <c r="R9" s="3" t="s">
        <v>9</v>
      </c>
      <c r="S9" s="19" t="str">
        <f>Table1[[#This Row],[Sub Object]]&amp;": "&amp;Table1[[#This Row],[Subobject Name]]</f>
        <v>1123: Salaries, Classified</v>
      </c>
      <c r="T9" s="13">
        <v>-75000</v>
      </c>
    </row>
    <row r="10" spans="1:20" ht="43.5" x14ac:dyDescent="0.35">
      <c r="A10" s="11" t="s">
        <v>98</v>
      </c>
      <c r="B10" s="2">
        <v>199</v>
      </c>
      <c r="C10" s="3" t="s">
        <v>44</v>
      </c>
      <c r="D10" s="3" t="s">
        <v>45</v>
      </c>
      <c r="E10" s="2">
        <v>44049</v>
      </c>
      <c r="F10" s="2" t="s">
        <v>22</v>
      </c>
      <c r="G10" s="3" t="s">
        <v>7</v>
      </c>
      <c r="H10" s="2">
        <v>504</v>
      </c>
      <c r="I10" s="3" t="s">
        <v>101</v>
      </c>
      <c r="J10" s="3" t="str">
        <f>Table1[[#This Row],[Program Title]]&amp;" ("&amp;Table1[[#This Row],[Program Code]]&amp;")"</f>
        <v>Leisure and Recreation Services (504)</v>
      </c>
      <c r="K10" s="2">
        <v>50401</v>
      </c>
      <c r="L10" s="3" t="s">
        <v>102</v>
      </c>
      <c r="M10" s="3" t="str">
        <f>Table1[[#This Row],[Service Area Name]]&amp;" ("&amp;Table1[[#This Row],[Service Area Code]]&amp;")"</f>
        <v>Preservation of Open Space Lands (50401)</v>
      </c>
      <c r="N10" s="2">
        <v>2800</v>
      </c>
      <c r="O10" s="3" t="s">
        <v>43</v>
      </c>
      <c r="P10" s="3" t="str">
        <f>TEXT(Table1[[#This Row],[Fund Code]],"00000")&amp;": "&amp;UPPER(Table1[[#This Row],[Fund Name]])</f>
        <v>02800: APPROPRIATED IDC RECOVERIES</v>
      </c>
      <c r="Q10" s="2">
        <v>1295</v>
      </c>
      <c r="R10" s="3" t="s">
        <v>10</v>
      </c>
      <c r="S10" s="19" t="str">
        <f>Table1[[#This Row],[Sub Object]]&amp;": "&amp;Table1[[#This Row],[Subobject Name]]</f>
        <v>1295: Undistributed Contractual Services</v>
      </c>
      <c r="T10" s="13">
        <v>-90574</v>
      </c>
    </row>
    <row r="11" spans="1:20" ht="43.5" x14ac:dyDescent="0.35">
      <c r="A11" s="11" t="s">
        <v>98</v>
      </c>
      <c r="B11" s="2">
        <v>199</v>
      </c>
      <c r="C11" s="3" t="s">
        <v>44</v>
      </c>
      <c r="D11" s="3" t="s">
        <v>45</v>
      </c>
      <c r="E11" s="2">
        <v>44049</v>
      </c>
      <c r="F11" s="2" t="s">
        <v>22</v>
      </c>
      <c r="G11" s="3" t="s">
        <v>7</v>
      </c>
      <c r="H11" s="2">
        <v>599</v>
      </c>
      <c r="I11" s="3" t="s">
        <v>24</v>
      </c>
      <c r="J11" s="3" t="str">
        <f>Table1[[#This Row],[Program Title]]&amp;" ("&amp;Table1[[#This Row],[Program Code]]&amp;")"</f>
        <v>Administrative and Support Services (599)</v>
      </c>
      <c r="K11" s="2">
        <v>59901</v>
      </c>
      <c r="L11" s="3" t="s">
        <v>8</v>
      </c>
      <c r="M11" s="3" t="str">
        <f>Table1[[#This Row],[Service Area Name]]&amp;" ("&amp;Table1[[#This Row],[Service Area Code]]&amp;")"</f>
        <v>General Management and Direction (59901)</v>
      </c>
      <c r="N11" s="2">
        <v>2800</v>
      </c>
      <c r="O11" s="3" t="s">
        <v>43</v>
      </c>
      <c r="P11" s="3" t="str">
        <f>TEXT(Table1[[#This Row],[Fund Code]],"00000")&amp;": "&amp;UPPER(Table1[[#This Row],[Fund Name]])</f>
        <v>02800: APPROPRIATED IDC RECOVERIES</v>
      </c>
      <c r="Q11" s="2">
        <v>1295</v>
      </c>
      <c r="R11" s="3" t="s">
        <v>10</v>
      </c>
      <c r="S11" s="19" t="str">
        <f>Table1[[#This Row],[Sub Object]]&amp;": "&amp;Table1[[#This Row],[Subobject Name]]</f>
        <v>1295: Undistributed Contractual Services</v>
      </c>
      <c r="T11" s="13">
        <v>-57293</v>
      </c>
    </row>
    <row r="12" spans="1:20" ht="43.5" x14ac:dyDescent="0.35">
      <c r="A12" s="11" t="s">
        <v>98</v>
      </c>
      <c r="B12" s="2">
        <v>199</v>
      </c>
      <c r="C12" s="3" t="s">
        <v>44</v>
      </c>
      <c r="D12" s="3" t="s">
        <v>45</v>
      </c>
      <c r="E12" s="2">
        <v>44049</v>
      </c>
      <c r="F12" s="2" t="s">
        <v>22</v>
      </c>
      <c r="G12" s="3" t="s">
        <v>7</v>
      </c>
      <c r="H12" s="2">
        <v>599</v>
      </c>
      <c r="I12" s="3" t="s">
        <v>24</v>
      </c>
      <c r="J12" s="3" t="str">
        <f>Table1[[#This Row],[Program Title]]&amp;" ("&amp;Table1[[#This Row],[Program Code]]&amp;")"</f>
        <v>Administrative and Support Services (599)</v>
      </c>
      <c r="K12" s="2">
        <v>59901</v>
      </c>
      <c r="L12" s="3" t="s">
        <v>8</v>
      </c>
      <c r="M12" s="3" t="str">
        <f>Table1[[#This Row],[Service Area Name]]&amp;" ("&amp;Table1[[#This Row],[Service Area Code]]&amp;")"</f>
        <v>General Management and Direction (59901)</v>
      </c>
      <c r="N12" s="2">
        <v>2800</v>
      </c>
      <c r="O12" s="3" t="s">
        <v>43</v>
      </c>
      <c r="P12" s="3" t="str">
        <f>TEXT(Table1[[#This Row],[Fund Code]],"00000")&amp;": "&amp;UPPER(Table1[[#This Row],[Fund Name]])</f>
        <v>02800: APPROPRIATED IDC RECOVERIES</v>
      </c>
      <c r="Q12" s="2">
        <v>1595</v>
      </c>
      <c r="R12" s="3" t="s">
        <v>35</v>
      </c>
      <c r="S12" s="19" t="str">
        <f>Table1[[#This Row],[Sub Object]]&amp;": "&amp;Table1[[#This Row],[Subobject Name]]</f>
        <v>1595: Undistributed Continuous Charges</v>
      </c>
      <c r="T12" s="13">
        <v>-107707</v>
      </c>
    </row>
    <row r="13" spans="1:20" ht="43.5" x14ac:dyDescent="0.35">
      <c r="A13" s="11" t="s">
        <v>103</v>
      </c>
      <c r="B13" s="2">
        <v>199</v>
      </c>
      <c r="C13" s="3" t="s">
        <v>44</v>
      </c>
      <c r="D13" s="3" t="s">
        <v>45</v>
      </c>
      <c r="E13" s="2">
        <v>43995</v>
      </c>
      <c r="F13" s="2" t="s">
        <v>22</v>
      </c>
      <c r="G13" s="3" t="s">
        <v>7</v>
      </c>
      <c r="H13" s="2">
        <v>599</v>
      </c>
      <c r="I13" s="3" t="s">
        <v>24</v>
      </c>
      <c r="J13" s="3" t="str">
        <f>Table1[[#This Row],[Program Title]]&amp;" ("&amp;Table1[[#This Row],[Program Code]]&amp;")"</f>
        <v>Administrative and Support Services (599)</v>
      </c>
      <c r="K13" s="2">
        <v>59901</v>
      </c>
      <c r="L13" s="3" t="s">
        <v>8</v>
      </c>
      <c r="M13" s="3" t="str">
        <f>Table1[[#This Row],[Service Area Name]]&amp;" ("&amp;Table1[[#This Row],[Service Area Code]]&amp;")"</f>
        <v>General Management and Direction (59901)</v>
      </c>
      <c r="N13" s="2">
        <v>2800</v>
      </c>
      <c r="O13" s="3" t="s">
        <v>43</v>
      </c>
      <c r="P13" s="3" t="str">
        <f>TEXT(Table1[[#This Row],[Fund Code]],"00000")&amp;": "&amp;UPPER(Table1[[#This Row],[Fund Name]])</f>
        <v>02800: APPROPRIATED IDC RECOVERIES</v>
      </c>
      <c r="Q13" s="2">
        <v>1295</v>
      </c>
      <c r="R13" s="3" t="s">
        <v>10</v>
      </c>
      <c r="S13" s="19" t="str">
        <f>Table1[[#This Row],[Sub Object]]&amp;": "&amp;Table1[[#This Row],[Subobject Name]]</f>
        <v>1295: Undistributed Contractual Services</v>
      </c>
      <c r="T13" s="13">
        <v>-35000</v>
      </c>
    </row>
    <row r="14" spans="1:20" ht="43.5" x14ac:dyDescent="0.35">
      <c r="A14" s="11" t="s">
        <v>104</v>
      </c>
      <c r="B14" s="2">
        <v>201</v>
      </c>
      <c r="C14" s="3" t="s">
        <v>25</v>
      </c>
      <c r="D14" s="3" t="s">
        <v>46</v>
      </c>
      <c r="E14" s="2">
        <v>40141</v>
      </c>
      <c r="F14" s="2" t="s">
        <v>22</v>
      </c>
      <c r="G14" s="3" t="s">
        <v>7</v>
      </c>
      <c r="H14" s="2">
        <v>199</v>
      </c>
      <c r="I14" s="3" t="s">
        <v>24</v>
      </c>
      <c r="J14" s="3" t="str">
        <f>Table1[[#This Row],[Program Title]]&amp;" ("&amp;Table1[[#This Row],[Program Code]]&amp;")"</f>
        <v>Administrative and Support Services (199)</v>
      </c>
      <c r="K14" s="2">
        <v>19901</v>
      </c>
      <c r="L14" s="3" t="s">
        <v>8</v>
      </c>
      <c r="M14" s="3" t="str">
        <f>Table1[[#This Row],[Service Area Name]]&amp;" ("&amp;Table1[[#This Row],[Service Area Code]]&amp;")"</f>
        <v>General Management and Direction (19901)</v>
      </c>
      <c r="N14" s="2">
        <v>2800</v>
      </c>
      <c r="O14" s="3" t="s">
        <v>43</v>
      </c>
      <c r="P14" s="3" t="str">
        <f>TEXT(Table1[[#This Row],[Fund Code]],"00000")&amp;": "&amp;UPPER(Table1[[#This Row],[Fund Name]])</f>
        <v>02800: APPROPRIATED IDC RECOVERIES</v>
      </c>
      <c r="Q14" s="2">
        <v>1111</v>
      </c>
      <c r="R14" s="3" t="s">
        <v>41</v>
      </c>
      <c r="S14" s="19" t="str">
        <f>Table1[[#This Row],[Sub Object]]&amp;": "&amp;Table1[[#This Row],[Subobject Name]]</f>
        <v>1111: Employer Retirement Contributions – VRS Defined Benefits program</v>
      </c>
      <c r="T14" s="13">
        <v>-56122</v>
      </c>
    </row>
    <row r="15" spans="1:20" ht="58" x14ac:dyDescent="0.35">
      <c r="A15" s="11" t="s">
        <v>104</v>
      </c>
      <c r="B15" s="2">
        <v>201</v>
      </c>
      <c r="C15" s="3" t="s">
        <v>25</v>
      </c>
      <c r="D15" s="3" t="s">
        <v>46</v>
      </c>
      <c r="E15" s="2">
        <v>40141</v>
      </c>
      <c r="F15" s="2" t="s">
        <v>22</v>
      </c>
      <c r="G15" s="3" t="s">
        <v>7</v>
      </c>
      <c r="H15" s="2">
        <v>199</v>
      </c>
      <c r="I15" s="3" t="s">
        <v>24</v>
      </c>
      <c r="J15" s="3" t="str">
        <f>Table1[[#This Row],[Program Title]]&amp;" ("&amp;Table1[[#This Row],[Program Code]]&amp;")"</f>
        <v>Administrative and Support Services (199)</v>
      </c>
      <c r="K15" s="2">
        <v>19901</v>
      </c>
      <c r="L15" s="3" t="s">
        <v>8</v>
      </c>
      <c r="M15" s="3" t="str">
        <f>Table1[[#This Row],[Service Area Name]]&amp;" ("&amp;Table1[[#This Row],[Service Area Code]]&amp;")"</f>
        <v>General Management and Direction (19901)</v>
      </c>
      <c r="N15" s="2">
        <v>2800</v>
      </c>
      <c r="O15" s="3" t="s">
        <v>43</v>
      </c>
      <c r="P15" s="3" t="str">
        <f>TEXT(Table1[[#This Row],[Fund Code]],"00000")&amp;": "&amp;UPPER(Table1[[#This Row],[Fund Name]])</f>
        <v>02800: APPROPRIATED IDC RECOVERIES</v>
      </c>
      <c r="Q15" s="2">
        <v>1112</v>
      </c>
      <c r="R15" s="3" t="s">
        <v>47</v>
      </c>
      <c r="S15" s="19" t="str">
        <f>Table1[[#This Row],[Sub Object]]&amp;": "&amp;Table1[[#This Row],[Subobject Name]]</f>
        <v>1112: Federal Old-Age Insurance for Salaried State Employees (Salaried Social Security and Medicare)</v>
      </c>
      <c r="T15" s="13">
        <v>-36694</v>
      </c>
    </row>
    <row r="16" spans="1:20" ht="58" x14ac:dyDescent="0.35">
      <c r="A16" s="11" t="s">
        <v>104</v>
      </c>
      <c r="B16" s="2">
        <v>201</v>
      </c>
      <c r="C16" s="3" t="s">
        <v>25</v>
      </c>
      <c r="D16" s="3" t="s">
        <v>46</v>
      </c>
      <c r="E16" s="2">
        <v>40141</v>
      </c>
      <c r="F16" s="2" t="s">
        <v>22</v>
      </c>
      <c r="G16" s="3" t="s">
        <v>7</v>
      </c>
      <c r="H16" s="2">
        <v>199</v>
      </c>
      <c r="I16" s="3" t="s">
        <v>24</v>
      </c>
      <c r="J16" s="3" t="str">
        <f>Table1[[#This Row],[Program Title]]&amp;" ("&amp;Table1[[#This Row],[Program Code]]&amp;")"</f>
        <v>Administrative and Support Services (199)</v>
      </c>
      <c r="K16" s="2">
        <v>19901</v>
      </c>
      <c r="L16" s="3" t="s">
        <v>8</v>
      </c>
      <c r="M16" s="3" t="str">
        <f>Table1[[#This Row],[Service Area Name]]&amp;" ("&amp;Table1[[#This Row],[Service Area Code]]&amp;")"</f>
        <v>General Management and Direction (19901)</v>
      </c>
      <c r="N16" s="2">
        <v>2800</v>
      </c>
      <c r="O16" s="3" t="s">
        <v>43</v>
      </c>
      <c r="P16" s="3" t="str">
        <f>TEXT(Table1[[#This Row],[Fund Code]],"00000")&amp;": "&amp;UPPER(Table1[[#This Row],[Fund Name]])</f>
        <v>02800: APPROPRIATED IDC RECOVERIES</v>
      </c>
      <c r="Q16" s="2">
        <v>1113</v>
      </c>
      <c r="R16" s="3" t="s">
        <v>48</v>
      </c>
      <c r="S16" s="19" t="str">
        <f>Table1[[#This Row],[Sub Object]]&amp;": "&amp;Table1[[#This Row],[Subobject Name]]</f>
        <v>1113: Federal Old-Age Insurance for Wage-Earning State Employees (Wage Social Security and Medicare)</v>
      </c>
      <c r="T16" s="13">
        <v>-14004</v>
      </c>
    </row>
    <row r="17" spans="1:20" ht="43.5" x14ac:dyDescent="0.35">
      <c r="A17" s="11" t="s">
        <v>104</v>
      </c>
      <c r="B17" s="2">
        <v>201</v>
      </c>
      <c r="C17" s="3" t="s">
        <v>25</v>
      </c>
      <c r="D17" s="3" t="s">
        <v>46</v>
      </c>
      <c r="E17" s="2">
        <v>40141</v>
      </c>
      <c r="F17" s="2" t="s">
        <v>22</v>
      </c>
      <c r="G17" s="3" t="s">
        <v>7</v>
      </c>
      <c r="H17" s="2">
        <v>199</v>
      </c>
      <c r="I17" s="3" t="s">
        <v>24</v>
      </c>
      <c r="J17" s="3" t="str">
        <f>Table1[[#This Row],[Program Title]]&amp;" ("&amp;Table1[[#This Row],[Program Code]]&amp;")"</f>
        <v>Administrative and Support Services (199)</v>
      </c>
      <c r="K17" s="2">
        <v>19901</v>
      </c>
      <c r="L17" s="3" t="s">
        <v>8</v>
      </c>
      <c r="M17" s="3" t="str">
        <f>Table1[[#This Row],[Service Area Name]]&amp;" ("&amp;Table1[[#This Row],[Service Area Code]]&amp;")"</f>
        <v>General Management and Direction (19901)</v>
      </c>
      <c r="N17" s="2">
        <v>2800</v>
      </c>
      <c r="O17" s="3" t="s">
        <v>43</v>
      </c>
      <c r="P17" s="3" t="str">
        <f>TEXT(Table1[[#This Row],[Fund Code]],"00000")&amp;": "&amp;UPPER(Table1[[#This Row],[Fund Name]])</f>
        <v>02800: APPROPRIATED IDC RECOVERIES</v>
      </c>
      <c r="Q17" s="2">
        <v>1114</v>
      </c>
      <c r="R17" s="3" t="s">
        <v>49</v>
      </c>
      <c r="S17" s="19" t="str">
        <f>Table1[[#This Row],[Sub Object]]&amp;": "&amp;Table1[[#This Row],[Subobject Name]]</f>
        <v>1114: Group Life Insurance</v>
      </c>
      <c r="T17" s="13">
        <v>-5955</v>
      </c>
    </row>
    <row r="18" spans="1:20" ht="43.5" x14ac:dyDescent="0.35">
      <c r="A18" s="11" t="s">
        <v>104</v>
      </c>
      <c r="B18" s="2">
        <v>201</v>
      </c>
      <c r="C18" s="3" t="s">
        <v>25</v>
      </c>
      <c r="D18" s="3" t="s">
        <v>46</v>
      </c>
      <c r="E18" s="2">
        <v>40141</v>
      </c>
      <c r="F18" s="2" t="s">
        <v>22</v>
      </c>
      <c r="G18" s="3" t="s">
        <v>7</v>
      </c>
      <c r="H18" s="2">
        <v>199</v>
      </c>
      <c r="I18" s="3" t="s">
        <v>24</v>
      </c>
      <c r="J18" s="3" t="str">
        <f>Table1[[#This Row],[Program Title]]&amp;" ("&amp;Table1[[#This Row],[Program Code]]&amp;")"</f>
        <v>Administrative and Support Services (199)</v>
      </c>
      <c r="K18" s="2">
        <v>19901</v>
      </c>
      <c r="L18" s="3" t="s">
        <v>8</v>
      </c>
      <c r="M18" s="3" t="str">
        <f>Table1[[#This Row],[Service Area Name]]&amp;" ("&amp;Table1[[#This Row],[Service Area Code]]&amp;")"</f>
        <v>General Management and Direction (19901)</v>
      </c>
      <c r="N18" s="2">
        <v>2800</v>
      </c>
      <c r="O18" s="3" t="s">
        <v>43</v>
      </c>
      <c r="P18" s="3" t="str">
        <f>TEXT(Table1[[#This Row],[Fund Code]],"00000")&amp;": "&amp;UPPER(Table1[[#This Row],[Fund Name]])</f>
        <v>02800: APPROPRIATED IDC RECOVERIES</v>
      </c>
      <c r="Q18" s="2">
        <v>1115</v>
      </c>
      <c r="R18" s="3" t="s">
        <v>33</v>
      </c>
      <c r="S18" s="19" t="str">
        <f>Table1[[#This Row],[Sub Object]]&amp;": "&amp;Table1[[#This Row],[Subobject Name]]</f>
        <v>1115: Medical/Hospitalization Insurance (Annual Employer Health Insurance Premium)</v>
      </c>
      <c r="T18" s="13">
        <v>-71434</v>
      </c>
    </row>
    <row r="19" spans="1:20" ht="43.5" x14ac:dyDescent="0.35">
      <c r="A19" s="11" t="s">
        <v>104</v>
      </c>
      <c r="B19" s="2">
        <v>201</v>
      </c>
      <c r="C19" s="3" t="s">
        <v>25</v>
      </c>
      <c r="D19" s="3" t="s">
        <v>46</v>
      </c>
      <c r="E19" s="2">
        <v>40141</v>
      </c>
      <c r="F19" s="2" t="s">
        <v>22</v>
      </c>
      <c r="G19" s="3" t="s">
        <v>7</v>
      </c>
      <c r="H19" s="2">
        <v>199</v>
      </c>
      <c r="I19" s="3" t="s">
        <v>24</v>
      </c>
      <c r="J19" s="3" t="str">
        <f>Table1[[#This Row],[Program Title]]&amp;" ("&amp;Table1[[#This Row],[Program Code]]&amp;")"</f>
        <v>Administrative and Support Services (199)</v>
      </c>
      <c r="K19" s="2">
        <v>19901</v>
      </c>
      <c r="L19" s="3" t="s">
        <v>8</v>
      </c>
      <c r="M19" s="3" t="str">
        <f>Table1[[#This Row],[Service Area Name]]&amp;" ("&amp;Table1[[#This Row],[Service Area Code]]&amp;")"</f>
        <v>General Management and Direction (19901)</v>
      </c>
      <c r="N19" s="2">
        <v>2800</v>
      </c>
      <c r="O19" s="3" t="s">
        <v>43</v>
      </c>
      <c r="P19" s="3" t="str">
        <f>TEXT(Table1[[#This Row],[Fund Code]],"00000")&amp;": "&amp;UPPER(Table1[[#This Row],[Fund Name]])</f>
        <v>02800: APPROPRIATED IDC RECOVERIES</v>
      </c>
      <c r="Q19" s="2">
        <v>1116</v>
      </c>
      <c r="R19" s="3" t="s">
        <v>50</v>
      </c>
      <c r="S19" s="19" t="str">
        <f>Table1[[#This Row],[Sub Object]]&amp;": "&amp;Table1[[#This Row],[Subobject Name]]</f>
        <v>1116: Retiree Health (Medical/Hospitalization) Insurance Credit Premium</v>
      </c>
      <c r="T19" s="13">
        <v>-5338</v>
      </c>
    </row>
    <row r="20" spans="1:20" ht="43.5" x14ac:dyDescent="0.35">
      <c r="A20" s="11" t="s">
        <v>104</v>
      </c>
      <c r="B20" s="2">
        <v>201</v>
      </c>
      <c r="C20" s="3" t="s">
        <v>25</v>
      </c>
      <c r="D20" s="3" t="s">
        <v>46</v>
      </c>
      <c r="E20" s="2">
        <v>40141</v>
      </c>
      <c r="F20" s="2" t="s">
        <v>22</v>
      </c>
      <c r="G20" s="3" t="s">
        <v>7</v>
      </c>
      <c r="H20" s="2">
        <v>199</v>
      </c>
      <c r="I20" s="3" t="s">
        <v>24</v>
      </c>
      <c r="J20" s="3" t="str">
        <f>Table1[[#This Row],[Program Title]]&amp;" ("&amp;Table1[[#This Row],[Program Code]]&amp;")"</f>
        <v>Administrative and Support Services (199)</v>
      </c>
      <c r="K20" s="2">
        <v>19901</v>
      </c>
      <c r="L20" s="3" t="s">
        <v>8</v>
      </c>
      <c r="M20" s="3" t="str">
        <f>Table1[[#This Row],[Service Area Name]]&amp;" ("&amp;Table1[[#This Row],[Service Area Code]]&amp;")"</f>
        <v>General Management and Direction (19901)</v>
      </c>
      <c r="N20" s="2">
        <v>2800</v>
      </c>
      <c r="O20" s="3" t="s">
        <v>43</v>
      </c>
      <c r="P20" s="3" t="str">
        <f>TEXT(Table1[[#This Row],[Fund Code]],"00000")&amp;": "&amp;UPPER(Table1[[#This Row],[Fund Name]])</f>
        <v>02800: APPROPRIATED IDC RECOVERIES</v>
      </c>
      <c r="Q20" s="2">
        <v>1117</v>
      </c>
      <c r="R20" s="3" t="s">
        <v>51</v>
      </c>
      <c r="S20" s="19" t="str">
        <f>Table1[[#This Row],[Sub Object]]&amp;": "&amp;Table1[[#This Row],[Subobject Name]]</f>
        <v>1117: VSDP and Long-term Disability Insurance</v>
      </c>
      <c r="T20" s="13">
        <v>-2696</v>
      </c>
    </row>
    <row r="21" spans="1:20" ht="43.5" x14ac:dyDescent="0.35">
      <c r="A21" s="11" t="s">
        <v>104</v>
      </c>
      <c r="B21" s="2">
        <v>201</v>
      </c>
      <c r="C21" s="3" t="s">
        <v>25</v>
      </c>
      <c r="D21" s="3" t="s">
        <v>46</v>
      </c>
      <c r="E21" s="2">
        <v>40141</v>
      </c>
      <c r="F21" s="2" t="s">
        <v>22</v>
      </c>
      <c r="G21" s="3" t="s">
        <v>7</v>
      </c>
      <c r="H21" s="2">
        <v>199</v>
      </c>
      <c r="I21" s="3" t="s">
        <v>24</v>
      </c>
      <c r="J21" s="3" t="str">
        <f>Table1[[#This Row],[Program Title]]&amp;" ("&amp;Table1[[#This Row],[Program Code]]&amp;")"</f>
        <v>Administrative and Support Services (199)</v>
      </c>
      <c r="K21" s="2">
        <v>19901</v>
      </c>
      <c r="L21" s="3" t="s">
        <v>8</v>
      </c>
      <c r="M21" s="3" t="str">
        <f>Table1[[#This Row],[Service Area Name]]&amp;" ("&amp;Table1[[#This Row],[Service Area Code]]&amp;")"</f>
        <v>General Management and Direction (19901)</v>
      </c>
      <c r="N21" s="2">
        <v>2800</v>
      </c>
      <c r="O21" s="3" t="s">
        <v>43</v>
      </c>
      <c r="P21" s="3" t="str">
        <f>TEXT(Table1[[#This Row],[Fund Code]],"00000")&amp;": "&amp;UPPER(Table1[[#This Row],[Fund Name]])</f>
        <v>02800: APPROPRIATED IDC RECOVERIES</v>
      </c>
      <c r="Q21" s="2">
        <v>1122</v>
      </c>
      <c r="R21" s="3" t="s">
        <v>52</v>
      </c>
      <c r="S21" s="19" t="str">
        <f>Table1[[#This Row],[Sub Object]]&amp;": "&amp;Table1[[#This Row],[Subobject Name]]</f>
        <v>1122: Salaries, Appointed Officials</v>
      </c>
      <c r="T21" s="13">
        <v>-12810</v>
      </c>
    </row>
    <row r="22" spans="1:20" ht="43.5" x14ac:dyDescent="0.35">
      <c r="A22" s="11" t="s">
        <v>104</v>
      </c>
      <c r="B22" s="2">
        <v>201</v>
      </c>
      <c r="C22" s="3" t="s">
        <v>25</v>
      </c>
      <c r="D22" s="3" t="s">
        <v>46</v>
      </c>
      <c r="E22" s="2">
        <v>40141</v>
      </c>
      <c r="F22" s="2" t="s">
        <v>22</v>
      </c>
      <c r="G22" s="3" t="s">
        <v>7</v>
      </c>
      <c r="H22" s="2">
        <v>199</v>
      </c>
      <c r="I22" s="3" t="s">
        <v>24</v>
      </c>
      <c r="J22" s="3" t="str">
        <f>Table1[[#This Row],[Program Title]]&amp;" ("&amp;Table1[[#This Row],[Program Code]]&amp;")"</f>
        <v>Administrative and Support Services (199)</v>
      </c>
      <c r="K22" s="2">
        <v>19901</v>
      </c>
      <c r="L22" s="3" t="s">
        <v>8</v>
      </c>
      <c r="M22" s="3" t="str">
        <f>Table1[[#This Row],[Service Area Name]]&amp;" ("&amp;Table1[[#This Row],[Service Area Code]]&amp;")"</f>
        <v>General Management and Direction (19901)</v>
      </c>
      <c r="N22" s="2">
        <v>2800</v>
      </c>
      <c r="O22" s="3" t="s">
        <v>43</v>
      </c>
      <c r="P22" s="3" t="str">
        <f>TEXT(Table1[[#This Row],[Fund Code]],"00000")&amp;": "&amp;UPPER(Table1[[#This Row],[Fund Name]])</f>
        <v>02800: APPROPRIATED IDC RECOVERIES</v>
      </c>
      <c r="Q22" s="2">
        <v>1123</v>
      </c>
      <c r="R22" s="3" t="s">
        <v>9</v>
      </c>
      <c r="S22" s="19" t="str">
        <f>Table1[[#This Row],[Sub Object]]&amp;": "&amp;Table1[[#This Row],[Subobject Name]]</f>
        <v>1123: Salaries, Classified</v>
      </c>
      <c r="T22" s="13">
        <v>-394626</v>
      </c>
    </row>
    <row r="23" spans="1:20" ht="43.5" x14ac:dyDescent="0.35">
      <c r="A23" s="11" t="s">
        <v>104</v>
      </c>
      <c r="B23" s="2">
        <v>201</v>
      </c>
      <c r="C23" s="3" t="s">
        <v>25</v>
      </c>
      <c r="D23" s="3" t="s">
        <v>46</v>
      </c>
      <c r="E23" s="2">
        <v>40141</v>
      </c>
      <c r="F23" s="2" t="s">
        <v>22</v>
      </c>
      <c r="G23" s="3" t="s">
        <v>7</v>
      </c>
      <c r="H23" s="2">
        <v>199</v>
      </c>
      <c r="I23" s="3" t="s">
        <v>24</v>
      </c>
      <c r="J23" s="3" t="str">
        <f>Table1[[#This Row],[Program Title]]&amp;" ("&amp;Table1[[#This Row],[Program Code]]&amp;")"</f>
        <v>Administrative and Support Services (199)</v>
      </c>
      <c r="K23" s="2">
        <v>19901</v>
      </c>
      <c r="L23" s="3" t="s">
        <v>8</v>
      </c>
      <c r="M23" s="3" t="str">
        <f>Table1[[#This Row],[Service Area Name]]&amp;" ("&amp;Table1[[#This Row],[Service Area Code]]&amp;")"</f>
        <v>General Management and Direction (19901)</v>
      </c>
      <c r="N23" s="2">
        <v>2800</v>
      </c>
      <c r="O23" s="3" t="s">
        <v>43</v>
      </c>
      <c r="P23" s="3" t="str">
        <f>TEXT(Table1[[#This Row],[Fund Code]],"00000")&amp;": "&amp;UPPER(Table1[[#This Row],[Fund Name]])</f>
        <v>02800: APPROPRIATED IDC RECOVERIES</v>
      </c>
      <c r="Q23" s="2">
        <v>1138</v>
      </c>
      <c r="R23" s="3" t="s">
        <v>53</v>
      </c>
      <c r="S23" s="19" t="str">
        <f>Table1[[#This Row],[Sub Object]]&amp;": "&amp;Table1[[#This Row],[Subobject Name]]</f>
        <v>1138: Deferred Compensation Match Payments</v>
      </c>
      <c r="T23" s="13">
        <v>-1503</v>
      </c>
    </row>
    <row r="24" spans="1:20" ht="43.5" x14ac:dyDescent="0.35">
      <c r="A24" s="11" t="s">
        <v>104</v>
      </c>
      <c r="B24" s="2">
        <v>201</v>
      </c>
      <c r="C24" s="3" t="s">
        <v>25</v>
      </c>
      <c r="D24" s="3" t="s">
        <v>46</v>
      </c>
      <c r="E24" s="2">
        <v>40141</v>
      </c>
      <c r="F24" s="2" t="s">
        <v>22</v>
      </c>
      <c r="G24" s="3" t="s">
        <v>7</v>
      </c>
      <c r="H24" s="2">
        <v>199</v>
      </c>
      <c r="I24" s="3" t="s">
        <v>24</v>
      </c>
      <c r="J24" s="3" t="str">
        <f>Table1[[#This Row],[Program Title]]&amp;" ("&amp;Table1[[#This Row],[Program Code]]&amp;")"</f>
        <v>Administrative and Support Services (199)</v>
      </c>
      <c r="K24" s="2">
        <v>19901</v>
      </c>
      <c r="L24" s="3" t="s">
        <v>8</v>
      </c>
      <c r="M24" s="3" t="str">
        <f>Table1[[#This Row],[Service Area Name]]&amp;" ("&amp;Table1[[#This Row],[Service Area Code]]&amp;")"</f>
        <v>General Management and Direction (19901)</v>
      </c>
      <c r="N24" s="2">
        <v>2800</v>
      </c>
      <c r="O24" s="3" t="s">
        <v>43</v>
      </c>
      <c r="P24" s="3" t="str">
        <f>TEXT(Table1[[#This Row],[Fund Code]],"00000")&amp;": "&amp;UPPER(Table1[[#This Row],[Fund Name]])</f>
        <v>02800: APPROPRIATED IDC RECOVERIES</v>
      </c>
      <c r="Q24" s="2">
        <v>1141</v>
      </c>
      <c r="R24" s="3" t="s">
        <v>36</v>
      </c>
      <c r="S24" s="19" t="str">
        <f>Table1[[#This Row],[Sub Object]]&amp;": "&amp;Table1[[#This Row],[Subobject Name]]</f>
        <v>1141: Wages, General</v>
      </c>
      <c r="T24" s="13">
        <v>-183524</v>
      </c>
    </row>
    <row r="25" spans="1:20" ht="43.5" x14ac:dyDescent="0.35">
      <c r="A25" s="11" t="s">
        <v>104</v>
      </c>
      <c r="B25" s="2">
        <v>201</v>
      </c>
      <c r="C25" s="3" t="s">
        <v>25</v>
      </c>
      <c r="D25" s="3" t="s">
        <v>46</v>
      </c>
      <c r="E25" s="2">
        <v>40141</v>
      </c>
      <c r="F25" s="2" t="s">
        <v>22</v>
      </c>
      <c r="G25" s="3" t="s">
        <v>7</v>
      </c>
      <c r="H25" s="2">
        <v>199</v>
      </c>
      <c r="I25" s="3" t="s">
        <v>24</v>
      </c>
      <c r="J25" s="3" t="str">
        <f>Table1[[#This Row],[Program Title]]&amp;" ("&amp;Table1[[#This Row],[Program Code]]&amp;")"</f>
        <v>Administrative and Support Services (199)</v>
      </c>
      <c r="K25" s="2">
        <v>19901</v>
      </c>
      <c r="L25" s="3" t="s">
        <v>8</v>
      </c>
      <c r="M25" s="3" t="str">
        <f>Table1[[#This Row],[Service Area Name]]&amp;" ("&amp;Table1[[#This Row],[Service Area Code]]&amp;")"</f>
        <v>General Management and Direction (19901)</v>
      </c>
      <c r="N25" s="2">
        <v>2800</v>
      </c>
      <c r="O25" s="3" t="s">
        <v>43</v>
      </c>
      <c r="P25" s="3" t="str">
        <f>TEXT(Table1[[#This Row],[Fund Code]],"00000")&amp;": "&amp;UPPER(Table1[[#This Row],[Fund Name]])</f>
        <v>02800: APPROPRIATED IDC RECOVERIES</v>
      </c>
      <c r="Q25" s="2">
        <v>1143</v>
      </c>
      <c r="R25" s="3" t="s">
        <v>54</v>
      </c>
      <c r="S25" s="19" t="str">
        <f>Table1[[#This Row],[Sub Object]]&amp;": "&amp;Table1[[#This Row],[Subobject Name]]</f>
        <v>1143: Wages, Overtime</v>
      </c>
      <c r="T25" s="13">
        <v>-925</v>
      </c>
    </row>
    <row r="26" spans="1:20" ht="43.5" x14ac:dyDescent="0.35">
      <c r="A26" s="11" t="s">
        <v>104</v>
      </c>
      <c r="B26" s="2">
        <v>201</v>
      </c>
      <c r="C26" s="3" t="s">
        <v>25</v>
      </c>
      <c r="D26" s="3" t="s">
        <v>46</v>
      </c>
      <c r="E26" s="2">
        <v>40141</v>
      </c>
      <c r="F26" s="2" t="s">
        <v>22</v>
      </c>
      <c r="G26" s="3" t="s">
        <v>7</v>
      </c>
      <c r="H26" s="2">
        <v>199</v>
      </c>
      <c r="I26" s="3" t="s">
        <v>24</v>
      </c>
      <c r="J26" s="3" t="str">
        <f>Table1[[#This Row],[Program Title]]&amp;" ("&amp;Table1[[#This Row],[Program Code]]&amp;")"</f>
        <v>Administrative and Support Services (199)</v>
      </c>
      <c r="K26" s="2">
        <v>19901</v>
      </c>
      <c r="L26" s="3" t="s">
        <v>8</v>
      </c>
      <c r="M26" s="3" t="str">
        <f>Table1[[#This Row],[Service Area Name]]&amp;" ("&amp;Table1[[#This Row],[Service Area Code]]&amp;")"</f>
        <v>General Management and Direction (19901)</v>
      </c>
      <c r="N26" s="2">
        <v>2800</v>
      </c>
      <c r="O26" s="3" t="s">
        <v>43</v>
      </c>
      <c r="P26" s="3" t="str">
        <f>TEXT(Table1[[#This Row],[Fund Code]],"00000")&amp;": "&amp;UPPER(Table1[[#This Row],[Fund Name]])</f>
        <v>02800: APPROPRIATED IDC RECOVERIES</v>
      </c>
      <c r="Q26" s="2">
        <v>1153</v>
      </c>
      <c r="R26" s="3" t="s">
        <v>55</v>
      </c>
      <c r="S26" s="19" t="str">
        <f>Table1[[#This Row],[Sub Object]]&amp;": "&amp;Table1[[#This Row],[Subobject Name]]</f>
        <v>1153: Short-term Disability Benefits</v>
      </c>
      <c r="T26" s="13">
        <v>-1709</v>
      </c>
    </row>
    <row r="27" spans="1:20" ht="43.5" x14ac:dyDescent="0.35">
      <c r="A27" s="11" t="s">
        <v>104</v>
      </c>
      <c r="B27" s="2">
        <v>201</v>
      </c>
      <c r="C27" s="3" t="s">
        <v>25</v>
      </c>
      <c r="D27" s="3" t="s">
        <v>46</v>
      </c>
      <c r="E27" s="2">
        <v>40141</v>
      </c>
      <c r="F27" s="2" t="s">
        <v>22</v>
      </c>
      <c r="G27" s="3" t="s">
        <v>7</v>
      </c>
      <c r="H27" s="2">
        <v>199</v>
      </c>
      <c r="I27" s="3" t="s">
        <v>24</v>
      </c>
      <c r="J27" s="3" t="str">
        <f>Table1[[#This Row],[Program Title]]&amp;" ("&amp;Table1[[#This Row],[Program Code]]&amp;")"</f>
        <v>Administrative and Support Services (199)</v>
      </c>
      <c r="K27" s="2">
        <v>19901</v>
      </c>
      <c r="L27" s="3" t="s">
        <v>8</v>
      </c>
      <c r="M27" s="3" t="str">
        <f>Table1[[#This Row],[Service Area Name]]&amp;" ("&amp;Table1[[#This Row],[Service Area Code]]&amp;")"</f>
        <v>General Management and Direction (19901)</v>
      </c>
      <c r="N27" s="2">
        <v>2800</v>
      </c>
      <c r="O27" s="3" t="s">
        <v>43</v>
      </c>
      <c r="P27" s="3" t="str">
        <f>TEXT(Table1[[#This Row],[Fund Code]],"00000")&amp;": "&amp;UPPER(Table1[[#This Row],[Fund Name]])</f>
        <v>02800: APPROPRIATED IDC RECOVERIES</v>
      </c>
      <c r="Q27" s="2">
        <v>1162</v>
      </c>
      <c r="R27" s="3" t="s">
        <v>56</v>
      </c>
      <c r="S27" s="19" t="str">
        <f>Table1[[#This Row],[Sub Object]]&amp;": "&amp;Table1[[#This Row],[Subobject Name]]</f>
        <v>1162: Salaries, Annual Leave Balances</v>
      </c>
      <c r="T27" s="13">
        <v>-53407</v>
      </c>
    </row>
    <row r="28" spans="1:20" ht="43.5" x14ac:dyDescent="0.35">
      <c r="A28" s="11" t="s">
        <v>104</v>
      </c>
      <c r="B28" s="2">
        <v>201</v>
      </c>
      <c r="C28" s="3" t="s">
        <v>25</v>
      </c>
      <c r="D28" s="3" t="s">
        <v>46</v>
      </c>
      <c r="E28" s="2">
        <v>40141</v>
      </c>
      <c r="F28" s="2" t="s">
        <v>22</v>
      </c>
      <c r="G28" s="3" t="s">
        <v>7</v>
      </c>
      <c r="H28" s="2">
        <v>199</v>
      </c>
      <c r="I28" s="3" t="s">
        <v>24</v>
      </c>
      <c r="J28" s="3" t="str">
        <f>Table1[[#This Row],[Program Title]]&amp;" ("&amp;Table1[[#This Row],[Program Code]]&amp;")"</f>
        <v>Administrative and Support Services (199)</v>
      </c>
      <c r="K28" s="2">
        <v>19901</v>
      </c>
      <c r="L28" s="3" t="s">
        <v>8</v>
      </c>
      <c r="M28" s="3" t="str">
        <f>Table1[[#This Row],[Service Area Name]]&amp;" ("&amp;Table1[[#This Row],[Service Area Code]]&amp;")"</f>
        <v>General Management and Direction (19901)</v>
      </c>
      <c r="N28" s="2">
        <v>2800</v>
      </c>
      <c r="O28" s="3" t="s">
        <v>43</v>
      </c>
      <c r="P28" s="3" t="str">
        <f>TEXT(Table1[[#This Row],[Fund Code]],"00000")&amp;": "&amp;UPPER(Table1[[#This Row],[Fund Name]])</f>
        <v>02800: APPROPRIATED IDC RECOVERIES</v>
      </c>
      <c r="Q28" s="2">
        <v>1163</v>
      </c>
      <c r="R28" s="3" t="s">
        <v>57</v>
      </c>
      <c r="S28" s="19" t="str">
        <f>Table1[[#This Row],[Sub Object]]&amp;": "&amp;Table1[[#This Row],[Subobject Name]]</f>
        <v>1163: Salaries, Sick Leave Balances</v>
      </c>
      <c r="T28" s="13">
        <v>-6859</v>
      </c>
    </row>
    <row r="29" spans="1:20" ht="43.5" x14ac:dyDescent="0.35">
      <c r="A29" s="11" t="s">
        <v>104</v>
      </c>
      <c r="B29" s="2">
        <v>201</v>
      </c>
      <c r="C29" s="3" t="s">
        <v>25</v>
      </c>
      <c r="D29" s="3" t="s">
        <v>46</v>
      </c>
      <c r="E29" s="2">
        <v>40141</v>
      </c>
      <c r="F29" s="2" t="s">
        <v>22</v>
      </c>
      <c r="G29" s="3" t="s">
        <v>7</v>
      </c>
      <c r="H29" s="2">
        <v>199</v>
      </c>
      <c r="I29" s="3" t="s">
        <v>24</v>
      </c>
      <c r="J29" s="3" t="str">
        <f>Table1[[#This Row],[Program Title]]&amp;" ("&amp;Table1[[#This Row],[Program Code]]&amp;")"</f>
        <v>Administrative and Support Services (199)</v>
      </c>
      <c r="K29" s="2">
        <v>19901</v>
      </c>
      <c r="L29" s="3" t="s">
        <v>8</v>
      </c>
      <c r="M29" s="3" t="str">
        <f>Table1[[#This Row],[Service Area Name]]&amp;" ("&amp;Table1[[#This Row],[Service Area Code]]&amp;")"</f>
        <v>General Management and Direction (19901)</v>
      </c>
      <c r="N29" s="2">
        <v>2800</v>
      </c>
      <c r="O29" s="3" t="s">
        <v>43</v>
      </c>
      <c r="P29" s="3" t="str">
        <f>TEXT(Table1[[#This Row],[Fund Code]],"00000")&amp;": "&amp;UPPER(Table1[[#This Row],[Fund Name]])</f>
        <v>02800: APPROPRIATED IDC RECOVERIES</v>
      </c>
      <c r="Q29" s="2">
        <v>1164</v>
      </c>
      <c r="R29" s="3" t="s">
        <v>58</v>
      </c>
      <c r="S29" s="19" t="str">
        <f>Table1[[#This Row],[Sub Object]]&amp;": "&amp;Table1[[#This Row],[Subobject Name]]</f>
        <v>1164: Salaries, Compensatory Leave Balances</v>
      </c>
      <c r="T29" s="13">
        <v>-383</v>
      </c>
    </row>
    <row r="30" spans="1:20" ht="43.5" x14ac:dyDescent="0.35">
      <c r="A30" s="11" t="s">
        <v>104</v>
      </c>
      <c r="B30" s="2">
        <v>201</v>
      </c>
      <c r="C30" s="3" t="s">
        <v>25</v>
      </c>
      <c r="D30" s="3" t="s">
        <v>46</v>
      </c>
      <c r="E30" s="2">
        <v>40141</v>
      </c>
      <c r="F30" s="2" t="s">
        <v>22</v>
      </c>
      <c r="G30" s="3" t="s">
        <v>7</v>
      </c>
      <c r="H30" s="2">
        <v>199</v>
      </c>
      <c r="I30" s="3" t="s">
        <v>24</v>
      </c>
      <c r="J30" s="3" t="str">
        <f>Table1[[#This Row],[Program Title]]&amp;" ("&amp;Table1[[#This Row],[Program Code]]&amp;")"</f>
        <v>Administrative and Support Services (199)</v>
      </c>
      <c r="K30" s="2">
        <v>19901</v>
      </c>
      <c r="L30" s="3" t="s">
        <v>8</v>
      </c>
      <c r="M30" s="3" t="str">
        <f>Table1[[#This Row],[Service Area Name]]&amp;" ("&amp;Table1[[#This Row],[Service Area Code]]&amp;")"</f>
        <v>General Management and Direction (19901)</v>
      </c>
      <c r="N30" s="2">
        <v>2800</v>
      </c>
      <c r="O30" s="3" t="s">
        <v>43</v>
      </c>
      <c r="P30" s="3" t="str">
        <f>TEXT(Table1[[#This Row],[Fund Code]],"00000")&amp;": "&amp;UPPER(Table1[[#This Row],[Fund Name]])</f>
        <v>02800: APPROPRIATED IDC RECOVERIES</v>
      </c>
      <c r="Q30" s="2">
        <v>1216</v>
      </c>
      <c r="R30" s="3" t="s">
        <v>59</v>
      </c>
      <c r="S30" s="19" t="str">
        <f>Table1[[#This Row],[Sub Object]]&amp;": "&amp;Table1[[#This Row],[Subobject Name]]</f>
        <v>1216: Telecommunications Services (provided by VITA)</v>
      </c>
      <c r="T30" s="13">
        <v>-445</v>
      </c>
    </row>
    <row r="31" spans="1:20" ht="43.5" x14ac:dyDescent="0.35">
      <c r="A31" s="11" t="s">
        <v>104</v>
      </c>
      <c r="B31" s="2">
        <v>201</v>
      </c>
      <c r="C31" s="3" t="s">
        <v>25</v>
      </c>
      <c r="D31" s="3" t="s">
        <v>46</v>
      </c>
      <c r="E31" s="2">
        <v>40141</v>
      </c>
      <c r="F31" s="2" t="s">
        <v>22</v>
      </c>
      <c r="G31" s="3" t="s">
        <v>7</v>
      </c>
      <c r="H31" s="2">
        <v>199</v>
      </c>
      <c r="I31" s="3" t="s">
        <v>24</v>
      </c>
      <c r="J31" s="3" t="str">
        <f>Table1[[#This Row],[Program Title]]&amp;" ("&amp;Table1[[#This Row],[Program Code]]&amp;")"</f>
        <v>Administrative and Support Services (199)</v>
      </c>
      <c r="K31" s="2">
        <v>19901</v>
      </c>
      <c r="L31" s="3" t="s">
        <v>8</v>
      </c>
      <c r="M31" s="3" t="str">
        <f>Table1[[#This Row],[Service Area Name]]&amp;" ("&amp;Table1[[#This Row],[Service Area Code]]&amp;")"</f>
        <v>General Management and Direction (19901)</v>
      </c>
      <c r="N31" s="2">
        <v>2800</v>
      </c>
      <c r="O31" s="3" t="s">
        <v>43</v>
      </c>
      <c r="P31" s="3" t="str">
        <f>TEXT(Table1[[#This Row],[Fund Code]],"00000")&amp;": "&amp;UPPER(Table1[[#This Row],[Fund Name]])</f>
        <v>02800: APPROPRIATED IDC RECOVERIES</v>
      </c>
      <c r="Q31" s="2">
        <v>1224</v>
      </c>
      <c r="R31" s="3" t="s">
        <v>60</v>
      </c>
      <c r="S31" s="19" t="str">
        <f>Table1[[#This Row],[Sub Object]]&amp;": "&amp;Table1[[#This Row],[Subobject Name]]</f>
        <v xml:space="preserve">1224: Employee Training Courses, Workshops, and Conferences: </v>
      </c>
      <c r="T31" s="13">
        <v>-9119</v>
      </c>
    </row>
    <row r="32" spans="1:20" ht="43.5" x14ac:dyDescent="0.35">
      <c r="A32" s="11" t="s">
        <v>104</v>
      </c>
      <c r="B32" s="2">
        <v>201</v>
      </c>
      <c r="C32" s="3" t="s">
        <v>25</v>
      </c>
      <c r="D32" s="3" t="s">
        <v>46</v>
      </c>
      <c r="E32" s="2">
        <v>40141</v>
      </c>
      <c r="F32" s="2" t="s">
        <v>22</v>
      </c>
      <c r="G32" s="3" t="s">
        <v>7</v>
      </c>
      <c r="H32" s="2">
        <v>199</v>
      </c>
      <c r="I32" s="3" t="s">
        <v>24</v>
      </c>
      <c r="J32" s="3" t="str">
        <f>Table1[[#This Row],[Program Title]]&amp;" ("&amp;Table1[[#This Row],[Program Code]]&amp;")"</f>
        <v>Administrative and Support Services (199)</v>
      </c>
      <c r="K32" s="2">
        <v>19901</v>
      </c>
      <c r="L32" s="3" t="s">
        <v>8</v>
      </c>
      <c r="M32" s="3" t="str">
        <f>Table1[[#This Row],[Service Area Name]]&amp;" ("&amp;Table1[[#This Row],[Service Area Code]]&amp;")"</f>
        <v>General Management and Direction (19901)</v>
      </c>
      <c r="N32" s="2">
        <v>2800</v>
      </c>
      <c r="O32" s="3" t="s">
        <v>43</v>
      </c>
      <c r="P32" s="3" t="str">
        <f>TEXT(Table1[[#This Row],[Fund Code]],"00000")&amp;": "&amp;UPPER(Table1[[#This Row],[Fund Name]])</f>
        <v>02800: APPROPRIATED IDC RECOVERIES</v>
      </c>
      <c r="Q32" s="2">
        <v>1227</v>
      </c>
      <c r="R32" s="3" t="s">
        <v>61</v>
      </c>
      <c r="S32" s="19" t="str">
        <f>Table1[[#This Row],[Sub Object]]&amp;": "&amp;Table1[[#This Row],[Subobject Name]]</f>
        <v xml:space="preserve">1227: Employee Training - Transportation, Lodging, Meals, and Incidentals: </v>
      </c>
      <c r="T32" s="13">
        <v>-229</v>
      </c>
    </row>
    <row r="33" spans="1:20" ht="58" x14ac:dyDescent="0.35">
      <c r="A33" s="11" t="s">
        <v>104</v>
      </c>
      <c r="B33" s="2">
        <v>201</v>
      </c>
      <c r="C33" s="3" t="s">
        <v>25</v>
      </c>
      <c r="D33" s="3" t="s">
        <v>46</v>
      </c>
      <c r="E33" s="2">
        <v>40141</v>
      </c>
      <c r="F33" s="2" t="s">
        <v>22</v>
      </c>
      <c r="G33" s="3" t="s">
        <v>7</v>
      </c>
      <c r="H33" s="2">
        <v>199</v>
      </c>
      <c r="I33" s="3" t="s">
        <v>24</v>
      </c>
      <c r="J33" s="3" t="str">
        <f>Table1[[#This Row],[Program Title]]&amp;" ("&amp;Table1[[#This Row],[Program Code]]&amp;")"</f>
        <v>Administrative and Support Services (199)</v>
      </c>
      <c r="K33" s="2">
        <v>19901</v>
      </c>
      <c r="L33" s="3" t="s">
        <v>8</v>
      </c>
      <c r="M33" s="3" t="str">
        <f>Table1[[#This Row],[Service Area Name]]&amp;" ("&amp;Table1[[#This Row],[Service Area Code]]&amp;")"</f>
        <v>General Management and Direction (19901)</v>
      </c>
      <c r="N33" s="2">
        <v>2800</v>
      </c>
      <c r="O33" s="3" t="s">
        <v>43</v>
      </c>
      <c r="P33" s="3" t="str">
        <f>TEXT(Table1[[#This Row],[Fund Code]],"00000")&amp;": "&amp;UPPER(Table1[[#This Row],[Fund Name]])</f>
        <v>02800: APPROPRIATED IDC RECOVERIES</v>
      </c>
      <c r="Q33" s="2">
        <v>1228</v>
      </c>
      <c r="R33" s="3" t="s">
        <v>62</v>
      </c>
      <c r="S33" s="19" t="str">
        <f>Table1[[#This Row],[Sub Object]]&amp;": "&amp;Table1[[#This Row],[Subobject Name]]</f>
        <v>1228: Employee Information Technology (IT) Training Courses, Workshops, and Conferences</v>
      </c>
      <c r="T33" s="13">
        <v>-13952</v>
      </c>
    </row>
    <row r="34" spans="1:20" ht="43.5" x14ac:dyDescent="0.35">
      <c r="A34" s="11" t="s">
        <v>104</v>
      </c>
      <c r="B34" s="2">
        <v>201</v>
      </c>
      <c r="C34" s="3" t="s">
        <v>25</v>
      </c>
      <c r="D34" s="3" t="s">
        <v>46</v>
      </c>
      <c r="E34" s="2">
        <v>40141</v>
      </c>
      <c r="F34" s="2" t="s">
        <v>22</v>
      </c>
      <c r="G34" s="3" t="s">
        <v>7</v>
      </c>
      <c r="H34" s="2">
        <v>199</v>
      </c>
      <c r="I34" s="3" t="s">
        <v>24</v>
      </c>
      <c r="J34" s="3" t="str">
        <f>Table1[[#This Row],[Program Title]]&amp;" ("&amp;Table1[[#This Row],[Program Code]]&amp;")"</f>
        <v>Administrative and Support Services (199)</v>
      </c>
      <c r="K34" s="2">
        <v>19901</v>
      </c>
      <c r="L34" s="3" t="s">
        <v>8</v>
      </c>
      <c r="M34" s="3" t="str">
        <f>Table1[[#This Row],[Service Area Name]]&amp;" ("&amp;Table1[[#This Row],[Service Area Code]]&amp;")"</f>
        <v>General Management and Direction (19901)</v>
      </c>
      <c r="N34" s="2">
        <v>2800</v>
      </c>
      <c r="O34" s="3" t="s">
        <v>43</v>
      </c>
      <c r="P34" s="3" t="str">
        <f>TEXT(Table1[[#This Row],[Fund Code]],"00000")&amp;": "&amp;UPPER(Table1[[#This Row],[Fund Name]])</f>
        <v>02800: APPROPRIATED IDC RECOVERIES</v>
      </c>
      <c r="Q34" s="2">
        <v>1243</v>
      </c>
      <c r="R34" s="3" t="s">
        <v>63</v>
      </c>
      <c r="S34" s="19" t="str">
        <f>Table1[[#This Row],[Sub Object]]&amp;": "&amp;Table1[[#This Row],[Subobject Name]]</f>
        <v>1243: Attorney Services</v>
      </c>
      <c r="T34" s="13">
        <v>-6936</v>
      </c>
    </row>
    <row r="35" spans="1:20" ht="43.5" x14ac:dyDescent="0.35">
      <c r="A35" s="11" t="s">
        <v>104</v>
      </c>
      <c r="B35" s="2">
        <v>201</v>
      </c>
      <c r="C35" s="3" t="s">
        <v>25</v>
      </c>
      <c r="D35" s="3" t="s">
        <v>46</v>
      </c>
      <c r="E35" s="2">
        <v>40141</v>
      </c>
      <c r="F35" s="2" t="s">
        <v>22</v>
      </c>
      <c r="G35" s="3" t="s">
        <v>7</v>
      </c>
      <c r="H35" s="2">
        <v>199</v>
      </c>
      <c r="I35" s="3" t="s">
        <v>24</v>
      </c>
      <c r="J35" s="3" t="str">
        <f>Table1[[#This Row],[Program Title]]&amp;" ("&amp;Table1[[#This Row],[Program Code]]&amp;")"</f>
        <v>Administrative and Support Services (199)</v>
      </c>
      <c r="K35" s="2">
        <v>19901</v>
      </c>
      <c r="L35" s="3" t="s">
        <v>8</v>
      </c>
      <c r="M35" s="3" t="str">
        <f>Table1[[#This Row],[Service Area Name]]&amp;" ("&amp;Table1[[#This Row],[Service Area Code]]&amp;")"</f>
        <v>General Management and Direction (19901)</v>
      </c>
      <c r="N35" s="2">
        <v>2800</v>
      </c>
      <c r="O35" s="3" t="s">
        <v>43</v>
      </c>
      <c r="P35" s="3" t="str">
        <f>TEXT(Table1[[#This Row],[Fund Code]],"00000")&amp;": "&amp;UPPER(Table1[[#This Row],[Fund Name]])</f>
        <v>02800: APPROPRIATED IDC RECOVERIES</v>
      </c>
      <c r="Q35" s="2">
        <v>1244</v>
      </c>
      <c r="R35" s="3" t="s">
        <v>30</v>
      </c>
      <c r="S35" s="19" t="str">
        <f>Table1[[#This Row],[Sub Object]]&amp;": "&amp;Table1[[#This Row],[Subobject Name]]</f>
        <v>1244: Management Services</v>
      </c>
      <c r="T35" s="13">
        <v>-152611</v>
      </c>
    </row>
    <row r="36" spans="1:20" ht="43.5" x14ac:dyDescent="0.35">
      <c r="A36" s="11" t="s">
        <v>104</v>
      </c>
      <c r="B36" s="2">
        <v>201</v>
      </c>
      <c r="C36" s="3" t="s">
        <v>25</v>
      </c>
      <c r="D36" s="3" t="s">
        <v>46</v>
      </c>
      <c r="E36" s="2">
        <v>40141</v>
      </c>
      <c r="F36" s="2" t="s">
        <v>22</v>
      </c>
      <c r="G36" s="3" t="s">
        <v>7</v>
      </c>
      <c r="H36" s="2">
        <v>199</v>
      </c>
      <c r="I36" s="3" t="s">
        <v>24</v>
      </c>
      <c r="J36" s="3" t="str">
        <f>Table1[[#This Row],[Program Title]]&amp;" ("&amp;Table1[[#This Row],[Program Code]]&amp;")"</f>
        <v>Administrative and Support Services (199)</v>
      </c>
      <c r="K36" s="2">
        <v>19901</v>
      </c>
      <c r="L36" s="3" t="s">
        <v>8</v>
      </c>
      <c r="M36" s="3" t="str">
        <f>Table1[[#This Row],[Service Area Name]]&amp;" ("&amp;Table1[[#This Row],[Service Area Code]]&amp;")"</f>
        <v>General Management and Direction (19901)</v>
      </c>
      <c r="N36" s="2">
        <v>2800</v>
      </c>
      <c r="O36" s="3" t="s">
        <v>43</v>
      </c>
      <c r="P36" s="3" t="str">
        <f>TEXT(Table1[[#This Row],[Fund Code]],"00000")&amp;": "&amp;UPPER(Table1[[#This Row],[Fund Name]])</f>
        <v>02800: APPROPRIATED IDC RECOVERIES</v>
      </c>
      <c r="Q36" s="2">
        <v>1247</v>
      </c>
      <c r="R36" s="3" t="s">
        <v>64</v>
      </c>
      <c r="S36" s="19" t="str">
        <f>Table1[[#This Row],[Sub Object]]&amp;": "&amp;Table1[[#This Row],[Subobject Name]]</f>
        <v>1247: Legal Services</v>
      </c>
      <c r="T36" s="13">
        <v>-4344</v>
      </c>
    </row>
    <row r="37" spans="1:20" ht="43.5" x14ac:dyDescent="0.35">
      <c r="A37" s="11" t="s">
        <v>104</v>
      </c>
      <c r="B37" s="2">
        <v>201</v>
      </c>
      <c r="C37" s="3" t="s">
        <v>25</v>
      </c>
      <c r="D37" s="3" t="s">
        <v>46</v>
      </c>
      <c r="E37" s="2">
        <v>40141</v>
      </c>
      <c r="F37" s="2" t="s">
        <v>22</v>
      </c>
      <c r="G37" s="3" t="s">
        <v>7</v>
      </c>
      <c r="H37" s="2">
        <v>199</v>
      </c>
      <c r="I37" s="3" t="s">
        <v>24</v>
      </c>
      <c r="J37" s="3" t="str">
        <f>Table1[[#This Row],[Program Title]]&amp;" ("&amp;Table1[[#This Row],[Program Code]]&amp;")"</f>
        <v>Administrative and Support Services (199)</v>
      </c>
      <c r="K37" s="2">
        <v>19901</v>
      </c>
      <c r="L37" s="3" t="s">
        <v>8</v>
      </c>
      <c r="M37" s="3" t="str">
        <f>Table1[[#This Row],[Service Area Name]]&amp;" ("&amp;Table1[[#This Row],[Service Area Code]]&amp;")"</f>
        <v>General Management and Direction (19901)</v>
      </c>
      <c r="N37" s="2">
        <v>2800</v>
      </c>
      <c r="O37" s="3" t="s">
        <v>43</v>
      </c>
      <c r="P37" s="3" t="str">
        <f>TEXT(Table1[[#This Row],[Fund Code]],"00000")&amp;": "&amp;UPPER(Table1[[#This Row],[Fund Name]])</f>
        <v>02800: APPROPRIATED IDC RECOVERIES</v>
      </c>
      <c r="Q37" s="2">
        <v>1268</v>
      </c>
      <c r="R37" s="3" t="s">
        <v>65</v>
      </c>
      <c r="S37" s="19" t="str">
        <f>Table1[[#This Row],[Sub Object]]&amp;": "&amp;Table1[[#This Row],[Subobject Name]]</f>
        <v>1268: Skilled Services</v>
      </c>
      <c r="T37" s="13">
        <v>-50207</v>
      </c>
    </row>
    <row r="38" spans="1:20" ht="43.5" x14ac:dyDescent="0.35">
      <c r="A38" s="11" t="s">
        <v>104</v>
      </c>
      <c r="B38" s="2">
        <v>201</v>
      </c>
      <c r="C38" s="3" t="s">
        <v>25</v>
      </c>
      <c r="D38" s="3" t="s">
        <v>46</v>
      </c>
      <c r="E38" s="2">
        <v>40141</v>
      </c>
      <c r="F38" s="2" t="s">
        <v>22</v>
      </c>
      <c r="G38" s="3" t="s">
        <v>7</v>
      </c>
      <c r="H38" s="2">
        <v>199</v>
      </c>
      <c r="I38" s="3" t="s">
        <v>24</v>
      </c>
      <c r="J38" s="3" t="str">
        <f>Table1[[#This Row],[Program Title]]&amp;" ("&amp;Table1[[#This Row],[Program Code]]&amp;")"</f>
        <v>Administrative and Support Services (199)</v>
      </c>
      <c r="K38" s="2">
        <v>19901</v>
      </c>
      <c r="L38" s="3" t="s">
        <v>8</v>
      </c>
      <c r="M38" s="3" t="str">
        <f>Table1[[#This Row],[Service Area Name]]&amp;" ("&amp;Table1[[#This Row],[Service Area Code]]&amp;")"</f>
        <v>General Management and Direction (19901)</v>
      </c>
      <c r="N38" s="2">
        <v>2800</v>
      </c>
      <c r="O38" s="3" t="s">
        <v>43</v>
      </c>
      <c r="P38" s="3" t="str">
        <f>TEXT(Table1[[#This Row],[Fund Code]],"00000")&amp;": "&amp;UPPER(Table1[[#This Row],[Fund Name]])</f>
        <v>02800: APPROPRIATED IDC RECOVERIES</v>
      </c>
      <c r="Q38" s="2">
        <v>1276</v>
      </c>
      <c r="R38" s="3" t="s">
        <v>66</v>
      </c>
      <c r="S38" s="19" t="str">
        <f>Table1[[#This Row],[Sub Object]]&amp;": "&amp;Table1[[#This Row],[Subobject Name]]</f>
        <v>1276: Computer Operating Services (provided by VITA)</v>
      </c>
      <c r="T38" s="13">
        <v>-9804</v>
      </c>
    </row>
    <row r="39" spans="1:20" ht="43.5" x14ac:dyDescent="0.35">
      <c r="A39" s="11" t="s">
        <v>104</v>
      </c>
      <c r="B39" s="2">
        <v>201</v>
      </c>
      <c r="C39" s="3" t="s">
        <v>25</v>
      </c>
      <c r="D39" s="3" t="s">
        <v>46</v>
      </c>
      <c r="E39" s="2">
        <v>40141</v>
      </c>
      <c r="F39" s="2" t="s">
        <v>22</v>
      </c>
      <c r="G39" s="3" t="s">
        <v>7</v>
      </c>
      <c r="H39" s="2">
        <v>199</v>
      </c>
      <c r="I39" s="3" t="s">
        <v>24</v>
      </c>
      <c r="J39" s="3" t="str">
        <f>Table1[[#This Row],[Program Title]]&amp;" ("&amp;Table1[[#This Row],[Program Code]]&amp;")"</f>
        <v>Administrative and Support Services (199)</v>
      </c>
      <c r="K39" s="2">
        <v>19901</v>
      </c>
      <c r="L39" s="3" t="s">
        <v>8</v>
      </c>
      <c r="M39" s="3" t="str">
        <f>Table1[[#This Row],[Service Area Name]]&amp;" ("&amp;Table1[[#This Row],[Service Area Code]]&amp;")"</f>
        <v>General Management and Direction (19901)</v>
      </c>
      <c r="N39" s="2">
        <v>2800</v>
      </c>
      <c r="O39" s="3" t="s">
        <v>43</v>
      </c>
      <c r="P39" s="3" t="str">
        <f>TEXT(Table1[[#This Row],[Fund Code]],"00000")&amp;": "&amp;UPPER(Table1[[#This Row],[Fund Name]])</f>
        <v>02800: APPROPRIATED IDC RECOVERIES</v>
      </c>
      <c r="Q39" s="2">
        <v>1278</v>
      </c>
      <c r="R39" s="3" t="s">
        <v>37</v>
      </c>
      <c r="S39" s="19" t="str">
        <f>Table1[[#This Row],[Sub Object]]&amp;": "&amp;Table1[[#This Row],[Subobject Name]]</f>
        <v>1278: VITA Information Technology Infrastructure Services (Provided by VITA)</v>
      </c>
      <c r="T39" s="13">
        <v>-2401</v>
      </c>
    </row>
    <row r="40" spans="1:20" ht="43.5" x14ac:dyDescent="0.35">
      <c r="A40" s="11" t="s">
        <v>104</v>
      </c>
      <c r="B40" s="2">
        <v>201</v>
      </c>
      <c r="C40" s="3" t="s">
        <v>25</v>
      </c>
      <c r="D40" s="3" t="s">
        <v>46</v>
      </c>
      <c r="E40" s="2">
        <v>40141</v>
      </c>
      <c r="F40" s="2" t="s">
        <v>22</v>
      </c>
      <c r="G40" s="3" t="s">
        <v>7</v>
      </c>
      <c r="H40" s="2">
        <v>199</v>
      </c>
      <c r="I40" s="3" t="s">
        <v>24</v>
      </c>
      <c r="J40" s="3" t="str">
        <f>Table1[[#This Row],[Program Title]]&amp;" ("&amp;Table1[[#This Row],[Program Code]]&amp;")"</f>
        <v>Administrative and Support Services (199)</v>
      </c>
      <c r="K40" s="2">
        <v>19901</v>
      </c>
      <c r="L40" s="3" t="s">
        <v>8</v>
      </c>
      <c r="M40" s="3" t="str">
        <f>Table1[[#This Row],[Service Area Name]]&amp;" ("&amp;Table1[[#This Row],[Service Area Code]]&amp;")"</f>
        <v>General Management and Direction (19901)</v>
      </c>
      <c r="N40" s="2">
        <v>2800</v>
      </c>
      <c r="O40" s="3" t="s">
        <v>43</v>
      </c>
      <c r="P40" s="3" t="str">
        <f>TEXT(Table1[[#This Row],[Fund Code]],"00000")&amp;": "&amp;UPPER(Table1[[#This Row],[Fund Name]])</f>
        <v>02800: APPROPRIATED IDC RECOVERIES</v>
      </c>
      <c r="Q40" s="2">
        <v>1279</v>
      </c>
      <c r="R40" s="3" t="s">
        <v>67</v>
      </c>
      <c r="S40" s="19" t="str">
        <f>Table1[[#This Row],[Sub Object]]&amp;": "&amp;Table1[[#This Row],[Subobject Name]]</f>
        <v>1279: Computer Software Development Services</v>
      </c>
      <c r="T40" s="13">
        <v>-37514</v>
      </c>
    </row>
    <row r="41" spans="1:20" ht="43.5" x14ac:dyDescent="0.35">
      <c r="A41" s="11" t="s">
        <v>104</v>
      </c>
      <c r="B41" s="2">
        <v>201</v>
      </c>
      <c r="C41" s="3" t="s">
        <v>25</v>
      </c>
      <c r="D41" s="3" t="s">
        <v>46</v>
      </c>
      <c r="E41" s="2">
        <v>40141</v>
      </c>
      <c r="F41" s="2" t="s">
        <v>22</v>
      </c>
      <c r="G41" s="3" t="s">
        <v>7</v>
      </c>
      <c r="H41" s="2">
        <v>199</v>
      </c>
      <c r="I41" s="3" t="s">
        <v>24</v>
      </c>
      <c r="J41" s="3" t="str">
        <f>Table1[[#This Row],[Program Title]]&amp;" ("&amp;Table1[[#This Row],[Program Code]]&amp;")"</f>
        <v>Administrative and Support Services (199)</v>
      </c>
      <c r="K41" s="2">
        <v>19901</v>
      </c>
      <c r="L41" s="3" t="s">
        <v>8</v>
      </c>
      <c r="M41" s="3" t="str">
        <f>Table1[[#This Row],[Service Area Name]]&amp;" ("&amp;Table1[[#This Row],[Service Area Code]]&amp;")"</f>
        <v>General Management and Direction (19901)</v>
      </c>
      <c r="N41" s="2">
        <v>2800</v>
      </c>
      <c r="O41" s="3" t="s">
        <v>43</v>
      </c>
      <c r="P41" s="3" t="str">
        <f>TEXT(Table1[[#This Row],[Fund Code]],"00000")&amp;": "&amp;UPPER(Table1[[#This Row],[Fund Name]])</f>
        <v>02800: APPROPRIATED IDC RECOVERIES</v>
      </c>
      <c r="Q41" s="2">
        <v>1282</v>
      </c>
      <c r="R41" s="3" t="s">
        <v>68</v>
      </c>
      <c r="S41" s="19" t="str">
        <f>Table1[[#This Row],[Sub Object]]&amp;": "&amp;Table1[[#This Row],[Subobject Name]]</f>
        <v>1282: Travel, Personal Vehicle</v>
      </c>
      <c r="T41" s="13">
        <v>-1505</v>
      </c>
    </row>
    <row r="42" spans="1:20" ht="43.5" x14ac:dyDescent="0.35">
      <c r="A42" s="11" t="s">
        <v>104</v>
      </c>
      <c r="B42" s="2">
        <v>201</v>
      </c>
      <c r="C42" s="3" t="s">
        <v>25</v>
      </c>
      <c r="D42" s="3" t="s">
        <v>46</v>
      </c>
      <c r="E42" s="2">
        <v>40141</v>
      </c>
      <c r="F42" s="2" t="s">
        <v>22</v>
      </c>
      <c r="G42" s="3" t="s">
        <v>7</v>
      </c>
      <c r="H42" s="2">
        <v>199</v>
      </c>
      <c r="I42" s="3" t="s">
        <v>24</v>
      </c>
      <c r="J42" s="3" t="str">
        <f>Table1[[#This Row],[Program Title]]&amp;" ("&amp;Table1[[#This Row],[Program Code]]&amp;")"</f>
        <v>Administrative and Support Services (199)</v>
      </c>
      <c r="K42" s="2">
        <v>19901</v>
      </c>
      <c r="L42" s="3" t="s">
        <v>8</v>
      </c>
      <c r="M42" s="3" t="str">
        <f>Table1[[#This Row],[Service Area Name]]&amp;" ("&amp;Table1[[#This Row],[Service Area Code]]&amp;")"</f>
        <v>General Management and Direction (19901)</v>
      </c>
      <c r="N42" s="2">
        <v>2800</v>
      </c>
      <c r="O42" s="3" t="s">
        <v>43</v>
      </c>
      <c r="P42" s="3" t="str">
        <f>TEXT(Table1[[#This Row],[Fund Code]],"00000")&amp;": "&amp;UPPER(Table1[[#This Row],[Fund Name]])</f>
        <v>02800: APPROPRIATED IDC RECOVERIES</v>
      </c>
      <c r="Q42" s="2">
        <v>1283</v>
      </c>
      <c r="R42" s="3" t="s">
        <v>69</v>
      </c>
      <c r="S42" s="19" t="str">
        <f>Table1[[#This Row],[Sub Object]]&amp;": "&amp;Table1[[#This Row],[Subobject Name]]</f>
        <v>1283: Travel, Public Carriers</v>
      </c>
      <c r="T42" s="13">
        <v>-21</v>
      </c>
    </row>
    <row r="43" spans="1:20" ht="43.5" x14ac:dyDescent="0.35">
      <c r="A43" s="11" t="s">
        <v>104</v>
      </c>
      <c r="B43" s="2">
        <v>201</v>
      </c>
      <c r="C43" s="3" t="s">
        <v>25</v>
      </c>
      <c r="D43" s="3" t="s">
        <v>46</v>
      </c>
      <c r="E43" s="2">
        <v>40141</v>
      </c>
      <c r="F43" s="2" t="s">
        <v>22</v>
      </c>
      <c r="G43" s="3" t="s">
        <v>7</v>
      </c>
      <c r="H43" s="2">
        <v>199</v>
      </c>
      <c r="I43" s="3" t="s">
        <v>24</v>
      </c>
      <c r="J43" s="3" t="str">
        <f>Table1[[#This Row],[Program Title]]&amp;" ("&amp;Table1[[#This Row],[Program Code]]&amp;")"</f>
        <v>Administrative and Support Services (199)</v>
      </c>
      <c r="K43" s="2">
        <v>19901</v>
      </c>
      <c r="L43" s="3" t="s">
        <v>8</v>
      </c>
      <c r="M43" s="3" t="str">
        <f>Table1[[#This Row],[Service Area Name]]&amp;" ("&amp;Table1[[#This Row],[Service Area Code]]&amp;")"</f>
        <v>General Management and Direction (19901)</v>
      </c>
      <c r="N43" s="2">
        <v>2800</v>
      </c>
      <c r="O43" s="3" t="s">
        <v>43</v>
      </c>
      <c r="P43" s="3" t="str">
        <f>TEXT(Table1[[#This Row],[Fund Code]],"00000")&amp;": "&amp;UPPER(Table1[[#This Row],[Fund Name]])</f>
        <v>02800: APPROPRIATED IDC RECOVERIES</v>
      </c>
      <c r="Q43" s="2">
        <v>1284</v>
      </c>
      <c r="R43" s="3" t="s">
        <v>70</v>
      </c>
      <c r="S43" s="19" t="str">
        <f>Table1[[#This Row],[Sub Object]]&amp;": "&amp;Table1[[#This Row],[Subobject Name]]</f>
        <v>1284: Travel, State Owned or Leased Vehicles</v>
      </c>
      <c r="T43" s="13">
        <v>-4170</v>
      </c>
    </row>
    <row r="44" spans="1:20" ht="43.5" x14ac:dyDescent="0.35">
      <c r="A44" s="11" t="s">
        <v>104</v>
      </c>
      <c r="B44" s="2">
        <v>201</v>
      </c>
      <c r="C44" s="3" t="s">
        <v>25</v>
      </c>
      <c r="D44" s="3" t="s">
        <v>46</v>
      </c>
      <c r="E44" s="2">
        <v>40141</v>
      </c>
      <c r="F44" s="2" t="s">
        <v>22</v>
      </c>
      <c r="G44" s="3" t="s">
        <v>7</v>
      </c>
      <c r="H44" s="2">
        <v>199</v>
      </c>
      <c r="I44" s="3" t="s">
        <v>24</v>
      </c>
      <c r="J44" s="3" t="str">
        <f>Table1[[#This Row],[Program Title]]&amp;" ("&amp;Table1[[#This Row],[Program Code]]&amp;")"</f>
        <v>Administrative and Support Services (199)</v>
      </c>
      <c r="K44" s="2">
        <v>19901</v>
      </c>
      <c r="L44" s="3" t="s">
        <v>8</v>
      </c>
      <c r="M44" s="3" t="str">
        <f>Table1[[#This Row],[Service Area Name]]&amp;" ("&amp;Table1[[#This Row],[Service Area Code]]&amp;")"</f>
        <v>General Management and Direction (19901)</v>
      </c>
      <c r="N44" s="2">
        <v>2800</v>
      </c>
      <c r="O44" s="3" t="s">
        <v>43</v>
      </c>
      <c r="P44" s="3" t="str">
        <f>TEXT(Table1[[#This Row],[Fund Code]],"00000")&amp;": "&amp;UPPER(Table1[[#This Row],[Fund Name]])</f>
        <v>02800: APPROPRIATED IDC RECOVERIES</v>
      </c>
      <c r="Q44" s="2">
        <v>1285</v>
      </c>
      <c r="R44" s="3" t="s">
        <v>71</v>
      </c>
      <c r="S44" s="19" t="str">
        <f>Table1[[#This Row],[Sub Object]]&amp;": "&amp;Table1[[#This Row],[Subobject Name]]</f>
        <v>1285: Travel, Subsistence, and Lodging</v>
      </c>
      <c r="T44" s="13">
        <v>-4125</v>
      </c>
    </row>
    <row r="45" spans="1:20" ht="43.5" x14ac:dyDescent="0.35">
      <c r="A45" s="11" t="s">
        <v>104</v>
      </c>
      <c r="B45" s="2">
        <v>201</v>
      </c>
      <c r="C45" s="3" t="s">
        <v>25</v>
      </c>
      <c r="D45" s="3" t="s">
        <v>46</v>
      </c>
      <c r="E45" s="2">
        <v>40141</v>
      </c>
      <c r="F45" s="2" t="s">
        <v>22</v>
      </c>
      <c r="G45" s="3" t="s">
        <v>7</v>
      </c>
      <c r="H45" s="2">
        <v>199</v>
      </c>
      <c r="I45" s="3" t="s">
        <v>24</v>
      </c>
      <c r="J45" s="3" t="str">
        <f>Table1[[#This Row],[Program Title]]&amp;" ("&amp;Table1[[#This Row],[Program Code]]&amp;")"</f>
        <v>Administrative and Support Services (199)</v>
      </c>
      <c r="K45" s="2">
        <v>19901</v>
      </c>
      <c r="L45" s="3" t="s">
        <v>8</v>
      </c>
      <c r="M45" s="3" t="str">
        <f>Table1[[#This Row],[Service Area Name]]&amp;" ("&amp;Table1[[#This Row],[Service Area Code]]&amp;")"</f>
        <v>General Management and Direction (19901)</v>
      </c>
      <c r="N45" s="2">
        <v>2800</v>
      </c>
      <c r="O45" s="3" t="s">
        <v>43</v>
      </c>
      <c r="P45" s="3" t="str">
        <f>TEXT(Table1[[#This Row],[Fund Code]],"00000")&amp;": "&amp;UPPER(Table1[[#This Row],[Fund Name]])</f>
        <v>02800: APPROPRIATED IDC RECOVERIES</v>
      </c>
      <c r="Q45" s="2">
        <v>1288</v>
      </c>
      <c r="R45" s="3" t="s">
        <v>72</v>
      </c>
      <c r="S45" s="19" t="str">
        <f>Table1[[#This Row],[Sub Object]]&amp;": "&amp;Table1[[#This Row],[Subobject Name]]</f>
        <v>1288: Travel, Meal Reimbursements - Not Reportable to the IRS</v>
      </c>
      <c r="T45" s="13">
        <v>-625</v>
      </c>
    </row>
    <row r="46" spans="1:20" ht="43.5" x14ac:dyDescent="0.35">
      <c r="A46" s="11" t="s">
        <v>104</v>
      </c>
      <c r="B46" s="2">
        <v>201</v>
      </c>
      <c r="C46" s="3" t="s">
        <v>25</v>
      </c>
      <c r="D46" s="3" t="s">
        <v>46</v>
      </c>
      <c r="E46" s="2">
        <v>40141</v>
      </c>
      <c r="F46" s="2" t="s">
        <v>22</v>
      </c>
      <c r="G46" s="3" t="s">
        <v>7</v>
      </c>
      <c r="H46" s="2">
        <v>199</v>
      </c>
      <c r="I46" s="3" t="s">
        <v>24</v>
      </c>
      <c r="J46" s="3" t="str">
        <f>Table1[[#This Row],[Program Title]]&amp;" ("&amp;Table1[[#This Row],[Program Code]]&amp;")"</f>
        <v>Administrative and Support Services (199)</v>
      </c>
      <c r="K46" s="2">
        <v>19901</v>
      </c>
      <c r="L46" s="3" t="s">
        <v>8</v>
      </c>
      <c r="M46" s="3" t="str">
        <f>Table1[[#This Row],[Service Area Name]]&amp;" ("&amp;Table1[[#This Row],[Service Area Code]]&amp;")"</f>
        <v>General Management and Direction (19901)</v>
      </c>
      <c r="N46" s="2">
        <v>2800</v>
      </c>
      <c r="O46" s="3" t="s">
        <v>43</v>
      </c>
      <c r="P46" s="3" t="str">
        <f>TEXT(Table1[[#This Row],[Fund Code]],"00000")&amp;": "&amp;UPPER(Table1[[#This Row],[Fund Name]])</f>
        <v>02800: APPROPRIATED IDC RECOVERIES</v>
      </c>
      <c r="Q46" s="2">
        <v>1312</v>
      </c>
      <c r="R46" s="3" t="s">
        <v>73</v>
      </c>
      <c r="S46" s="19" t="str">
        <f>Table1[[#This Row],[Sub Object]]&amp;": "&amp;Table1[[#This Row],[Subobject Name]]</f>
        <v>1312: Office Supplies</v>
      </c>
      <c r="T46" s="13">
        <v>-4621</v>
      </c>
    </row>
    <row r="47" spans="1:20" ht="43.5" x14ac:dyDescent="0.35">
      <c r="A47" s="11" t="s">
        <v>104</v>
      </c>
      <c r="B47" s="2">
        <v>201</v>
      </c>
      <c r="C47" s="3" t="s">
        <v>25</v>
      </c>
      <c r="D47" s="3" t="s">
        <v>46</v>
      </c>
      <c r="E47" s="2">
        <v>40141</v>
      </c>
      <c r="F47" s="2" t="s">
        <v>22</v>
      </c>
      <c r="G47" s="3" t="s">
        <v>7</v>
      </c>
      <c r="H47" s="2">
        <v>199</v>
      </c>
      <c r="I47" s="3" t="s">
        <v>24</v>
      </c>
      <c r="J47" s="3" t="str">
        <f>Table1[[#This Row],[Program Title]]&amp;" ("&amp;Table1[[#This Row],[Program Code]]&amp;")"</f>
        <v>Administrative and Support Services (199)</v>
      </c>
      <c r="K47" s="2">
        <v>19901</v>
      </c>
      <c r="L47" s="3" t="s">
        <v>8</v>
      </c>
      <c r="M47" s="3" t="str">
        <f>Table1[[#This Row],[Service Area Name]]&amp;" ("&amp;Table1[[#This Row],[Service Area Code]]&amp;")"</f>
        <v>General Management and Direction (19901)</v>
      </c>
      <c r="N47" s="2">
        <v>2800</v>
      </c>
      <c r="O47" s="3" t="s">
        <v>43</v>
      </c>
      <c r="P47" s="3" t="str">
        <f>TEXT(Table1[[#This Row],[Fund Code]],"00000")&amp;": "&amp;UPPER(Table1[[#This Row],[Fund Name]])</f>
        <v>02800: APPROPRIATED IDC RECOVERIES</v>
      </c>
      <c r="Q47" s="2">
        <v>1313</v>
      </c>
      <c r="R47" s="3" t="s">
        <v>74</v>
      </c>
      <c r="S47" s="19" t="str">
        <f>Table1[[#This Row],[Sub Object]]&amp;": "&amp;Table1[[#This Row],[Subobject Name]]</f>
        <v>1313: Stationery and Forms</v>
      </c>
      <c r="T47" s="13">
        <v>-103</v>
      </c>
    </row>
    <row r="48" spans="1:20" ht="43.5" x14ac:dyDescent="0.35">
      <c r="A48" s="11" t="s">
        <v>104</v>
      </c>
      <c r="B48" s="2">
        <v>201</v>
      </c>
      <c r="C48" s="3" t="s">
        <v>25</v>
      </c>
      <c r="D48" s="3" t="s">
        <v>46</v>
      </c>
      <c r="E48" s="2">
        <v>40141</v>
      </c>
      <c r="F48" s="2" t="s">
        <v>22</v>
      </c>
      <c r="G48" s="3" t="s">
        <v>7</v>
      </c>
      <c r="H48" s="2">
        <v>199</v>
      </c>
      <c r="I48" s="3" t="s">
        <v>24</v>
      </c>
      <c r="J48" s="3" t="str">
        <f>Table1[[#This Row],[Program Title]]&amp;" ("&amp;Table1[[#This Row],[Program Code]]&amp;")"</f>
        <v>Administrative and Support Services (199)</v>
      </c>
      <c r="K48" s="2">
        <v>19901</v>
      </c>
      <c r="L48" s="3" t="s">
        <v>8</v>
      </c>
      <c r="M48" s="3" t="str">
        <f>Table1[[#This Row],[Service Area Name]]&amp;" ("&amp;Table1[[#This Row],[Service Area Code]]&amp;")"</f>
        <v>General Management and Direction (19901)</v>
      </c>
      <c r="N48" s="2">
        <v>2800</v>
      </c>
      <c r="O48" s="3" t="s">
        <v>43</v>
      </c>
      <c r="P48" s="3" t="str">
        <f>TEXT(Table1[[#This Row],[Fund Code]],"00000")&amp;": "&amp;UPPER(Table1[[#This Row],[Fund Name]])</f>
        <v>02800: APPROPRIATED IDC RECOVERIES</v>
      </c>
      <c r="Q48" s="2">
        <v>1323</v>
      </c>
      <c r="R48" s="3" t="s">
        <v>75</v>
      </c>
      <c r="S48" s="19" t="str">
        <f>Table1[[#This Row],[Sub Object]]&amp;": "&amp;Table1[[#This Row],[Subobject Name]]</f>
        <v>1323: Gasoline</v>
      </c>
      <c r="T48" s="13">
        <v>-311</v>
      </c>
    </row>
    <row r="49" spans="1:20" ht="43.5" x14ac:dyDescent="0.35">
      <c r="A49" s="11" t="s">
        <v>104</v>
      </c>
      <c r="B49" s="2">
        <v>201</v>
      </c>
      <c r="C49" s="3" t="s">
        <v>25</v>
      </c>
      <c r="D49" s="3" t="s">
        <v>46</v>
      </c>
      <c r="E49" s="2">
        <v>40141</v>
      </c>
      <c r="F49" s="2" t="s">
        <v>22</v>
      </c>
      <c r="G49" s="3" t="s">
        <v>7</v>
      </c>
      <c r="H49" s="2">
        <v>199</v>
      </c>
      <c r="I49" s="3" t="s">
        <v>24</v>
      </c>
      <c r="J49" s="3" t="str">
        <f>Table1[[#This Row],[Program Title]]&amp;" ("&amp;Table1[[#This Row],[Program Code]]&amp;")"</f>
        <v>Administrative and Support Services (199)</v>
      </c>
      <c r="K49" s="2">
        <v>19901</v>
      </c>
      <c r="L49" s="3" t="s">
        <v>8</v>
      </c>
      <c r="M49" s="3" t="str">
        <f>Table1[[#This Row],[Service Area Name]]&amp;" ("&amp;Table1[[#This Row],[Service Area Code]]&amp;")"</f>
        <v>General Management and Direction (19901)</v>
      </c>
      <c r="N49" s="2">
        <v>2800</v>
      </c>
      <c r="O49" s="3" t="s">
        <v>43</v>
      </c>
      <c r="P49" s="3" t="str">
        <f>TEXT(Table1[[#This Row],[Fund Code]],"00000")&amp;": "&amp;UPPER(Table1[[#This Row],[Fund Name]])</f>
        <v>02800: APPROPRIATED IDC RECOVERIES</v>
      </c>
      <c r="Q49" s="2">
        <v>1373</v>
      </c>
      <c r="R49" s="3" t="s">
        <v>76</v>
      </c>
      <c r="S49" s="19" t="str">
        <f>Table1[[#This Row],[Sub Object]]&amp;": "&amp;Table1[[#This Row],[Subobject Name]]</f>
        <v>1373: Computer Operating Supplies</v>
      </c>
      <c r="T49" s="13">
        <v>-12</v>
      </c>
    </row>
    <row r="50" spans="1:20" ht="58" x14ac:dyDescent="0.35">
      <c r="A50" s="11" t="s">
        <v>104</v>
      </c>
      <c r="B50" s="2">
        <v>201</v>
      </c>
      <c r="C50" s="3" t="s">
        <v>25</v>
      </c>
      <c r="D50" s="3" t="s">
        <v>46</v>
      </c>
      <c r="E50" s="2">
        <v>40141</v>
      </c>
      <c r="F50" s="2" t="s">
        <v>22</v>
      </c>
      <c r="G50" s="3" t="s">
        <v>7</v>
      </c>
      <c r="H50" s="2">
        <v>199</v>
      </c>
      <c r="I50" s="3" t="s">
        <v>24</v>
      </c>
      <c r="J50" s="3" t="str">
        <f>Table1[[#This Row],[Program Title]]&amp;" ("&amp;Table1[[#This Row],[Program Code]]&amp;")"</f>
        <v>Administrative and Support Services (199)</v>
      </c>
      <c r="K50" s="2">
        <v>19901</v>
      </c>
      <c r="L50" s="3" t="s">
        <v>8</v>
      </c>
      <c r="M50" s="3" t="str">
        <f>Table1[[#This Row],[Service Area Name]]&amp;" ("&amp;Table1[[#This Row],[Service Area Code]]&amp;")"</f>
        <v>General Management and Direction (19901)</v>
      </c>
      <c r="N50" s="2">
        <v>2800</v>
      </c>
      <c r="O50" s="3" t="s">
        <v>43</v>
      </c>
      <c r="P50" s="3" t="str">
        <f>TEXT(Table1[[#This Row],[Fund Code]],"00000")&amp;": "&amp;UPPER(Table1[[#This Row],[Fund Name]])</f>
        <v>02800: APPROPRIATED IDC RECOVERIES</v>
      </c>
      <c r="Q50" s="2">
        <v>1431</v>
      </c>
      <c r="R50" s="3" t="s">
        <v>77</v>
      </c>
      <c r="S50" s="19" t="str">
        <f>Table1[[#This Row],[Sub Object]]&amp;": "&amp;Table1[[#This Row],[Subobject Name]]</f>
        <v>1431: Categorical Aid to Local Governments and Constitutional Officers (Not Technology)</v>
      </c>
      <c r="T50" s="13">
        <v>-74068</v>
      </c>
    </row>
    <row r="51" spans="1:20" ht="43.5" x14ac:dyDescent="0.35">
      <c r="A51" s="11" t="s">
        <v>104</v>
      </c>
      <c r="B51" s="2">
        <v>201</v>
      </c>
      <c r="C51" s="3" t="s">
        <v>25</v>
      </c>
      <c r="D51" s="3" t="s">
        <v>46</v>
      </c>
      <c r="E51" s="2">
        <v>40141</v>
      </c>
      <c r="F51" s="2" t="s">
        <v>22</v>
      </c>
      <c r="G51" s="3" t="s">
        <v>7</v>
      </c>
      <c r="H51" s="2">
        <v>199</v>
      </c>
      <c r="I51" s="3" t="s">
        <v>24</v>
      </c>
      <c r="J51" s="3" t="str">
        <f>Table1[[#This Row],[Program Title]]&amp;" ("&amp;Table1[[#This Row],[Program Code]]&amp;")"</f>
        <v>Administrative and Support Services (199)</v>
      </c>
      <c r="K51" s="2">
        <v>19901</v>
      </c>
      <c r="L51" s="3" t="s">
        <v>8</v>
      </c>
      <c r="M51" s="3" t="str">
        <f>Table1[[#This Row],[Service Area Name]]&amp;" ("&amp;Table1[[#This Row],[Service Area Code]]&amp;")"</f>
        <v>General Management and Direction (19901)</v>
      </c>
      <c r="N51" s="2">
        <v>2800</v>
      </c>
      <c r="O51" s="3" t="s">
        <v>43</v>
      </c>
      <c r="P51" s="3" t="str">
        <f>TEXT(Table1[[#This Row],[Fund Code]],"00000")&amp;": "&amp;UPPER(Table1[[#This Row],[Fund Name]])</f>
        <v>02800: APPROPRIATED IDC RECOVERIES</v>
      </c>
      <c r="Q51" s="2">
        <v>1451</v>
      </c>
      <c r="R51" s="3" t="s">
        <v>78</v>
      </c>
      <c r="S51" s="19" t="str">
        <f>Table1[[#This Row],[Sub Object]]&amp;": "&amp;Table1[[#This Row],[Subobject Name]]</f>
        <v>1451: Grants to Intergovernmental Organizations</v>
      </c>
      <c r="T51" s="13">
        <v>-30911</v>
      </c>
    </row>
    <row r="52" spans="1:20" ht="43.5" x14ac:dyDescent="0.35">
      <c r="A52" s="11" t="s">
        <v>104</v>
      </c>
      <c r="B52" s="2">
        <v>201</v>
      </c>
      <c r="C52" s="3" t="s">
        <v>25</v>
      </c>
      <c r="D52" s="3" t="s">
        <v>46</v>
      </c>
      <c r="E52" s="2">
        <v>40141</v>
      </c>
      <c r="F52" s="2" t="s">
        <v>22</v>
      </c>
      <c r="G52" s="3" t="s">
        <v>7</v>
      </c>
      <c r="H52" s="2">
        <v>199</v>
      </c>
      <c r="I52" s="3" t="s">
        <v>24</v>
      </c>
      <c r="J52" s="3" t="str">
        <f>Table1[[#This Row],[Program Title]]&amp;" ("&amp;Table1[[#This Row],[Program Code]]&amp;")"</f>
        <v>Administrative and Support Services (199)</v>
      </c>
      <c r="K52" s="2">
        <v>19901</v>
      </c>
      <c r="L52" s="3" t="s">
        <v>8</v>
      </c>
      <c r="M52" s="3" t="str">
        <f>Table1[[#This Row],[Service Area Name]]&amp;" ("&amp;Table1[[#This Row],[Service Area Code]]&amp;")"</f>
        <v>General Management and Direction (19901)</v>
      </c>
      <c r="N52" s="2">
        <v>2800</v>
      </c>
      <c r="O52" s="3" t="s">
        <v>43</v>
      </c>
      <c r="P52" s="3" t="str">
        <f>TEXT(Table1[[#This Row],[Fund Code]],"00000")&amp;": "&amp;UPPER(Table1[[#This Row],[Fund Name]])</f>
        <v>02800: APPROPRIATED IDC RECOVERIES</v>
      </c>
      <c r="Q52" s="2">
        <v>1535</v>
      </c>
      <c r="R52" s="3" t="s">
        <v>79</v>
      </c>
      <c r="S52" s="19" t="str">
        <f>Table1[[#This Row],[Sub Object]]&amp;": "&amp;Table1[[#This Row],[Subobject Name]]</f>
        <v>1535: Building Rentals</v>
      </c>
      <c r="T52" s="13">
        <v>-843</v>
      </c>
    </row>
    <row r="53" spans="1:20" ht="43.5" x14ac:dyDescent="0.35">
      <c r="A53" s="11" t="s">
        <v>104</v>
      </c>
      <c r="B53" s="2">
        <v>201</v>
      </c>
      <c r="C53" s="3" t="s">
        <v>25</v>
      </c>
      <c r="D53" s="3" t="s">
        <v>46</v>
      </c>
      <c r="E53" s="2">
        <v>40141</v>
      </c>
      <c r="F53" s="2" t="s">
        <v>22</v>
      </c>
      <c r="G53" s="3" t="s">
        <v>7</v>
      </c>
      <c r="H53" s="2">
        <v>199</v>
      </c>
      <c r="I53" s="3" t="s">
        <v>24</v>
      </c>
      <c r="J53" s="3" t="str">
        <f>Table1[[#This Row],[Program Title]]&amp;" ("&amp;Table1[[#This Row],[Program Code]]&amp;")"</f>
        <v>Administrative and Support Services (199)</v>
      </c>
      <c r="K53" s="2">
        <v>19901</v>
      </c>
      <c r="L53" s="3" t="s">
        <v>8</v>
      </c>
      <c r="M53" s="3" t="str">
        <f>Table1[[#This Row],[Service Area Name]]&amp;" ("&amp;Table1[[#This Row],[Service Area Code]]&amp;")"</f>
        <v>General Management and Direction (19901)</v>
      </c>
      <c r="N53" s="2">
        <v>2800</v>
      </c>
      <c r="O53" s="3" t="s">
        <v>43</v>
      </c>
      <c r="P53" s="3" t="str">
        <f>TEXT(Table1[[#This Row],[Fund Code]],"00000")&amp;": "&amp;UPPER(Table1[[#This Row],[Fund Name]])</f>
        <v>02800: APPROPRIATED IDC RECOVERIES</v>
      </c>
      <c r="Q53" s="2">
        <v>1541</v>
      </c>
      <c r="R53" s="3" t="s">
        <v>29</v>
      </c>
      <c r="S53" s="19" t="str">
        <f>Table1[[#This Row],[Sub Object]]&amp;": "&amp;Table1[[#This Row],[Subobject Name]]</f>
        <v>1541: Agency Service Charges</v>
      </c>
      <c r="T53" s="13">
        <v>-131263</v>
      </c>
    </row>
    <row r="54" spans="1:20" ht="43.5" x14ac:dyDescent="0.35">
      <c r="A54" s="11" t="s">
        <v>104</v>
      </c>
      <c r="B54" s="2">
        <v>201</v>
      </c>
      <c r="C54" s="3" t="s">
        <v>25</v>
      </c>
      <c r="D54" s="3" t="s">
        <v>46</v>
      </c>
      <c r="E54" s="2">
        <v>40141</v>
      </c>
      <c r="F54" s="2" t="s">
        <v>22</v>
      </c>
      <c r="G54" s="3" t="s">
        <v>7</v>
      </c>
      <c r="H54" s="2">
        <v>199</v>
      </c>
      <c r="I54" s="3" t="s">
        <v>24</v>
      </c>
      <c r="J54" s="3" t="str">
        <f>Table1[[#This Row],[Program Title]]&amp;" ("&amp;Table1[[#This Row],[Program Code]]&amp;")"</f>
        <v>Administrative and Support Services (199)</v>
      </c>
      <c r="K54" s="2">
        <v>19901</v>
      </c>
      <c r="L54" s="3" t="s">
        <v>8</v>
      </c>
      <c r="M54" s="3" t="str">
        <f>Table1[[#This Row],[Service Area Name]]&amp;" ("&amp;Table1[[#This Row],[Service Area Code]]&amp;")"</f>
        <v>General Management and Direction (19901)</v>
      </c>
      <c r="N54" s="2">
        <v>2800</v>
      </c>
      <c r="O54" s="3" t="s">
        <v>43</v>
      </c>
      <c r="P54" s="3" t="str">
        <f>TEXT(Table1[[#This Row],[Fund Code]],"00000")&amp;": "&amp;UPPER(Table1[[#This Row],[Fund Name]])</f>
        <v>02800: APPROPRIATED IDC RECOVERIES</v>
      </c>
      <c r="Q54" s="2">
        <v>1545</v>
      </c>
      <c r="R54" s="3" t="s">
        <v>80</v>
      </c>
      <c r="S54" s="19" t="str">
        <f>Table1[[#This Row],[Sub Object]]&amp;": "&amp;Table1[[#This Row],[Subobject Name]]</f>
        <v>1545: DGS Parking Charges</v>
      </c>
      <c r="T54" s="13">
        <v>-3318</v>
      </c>
    </row>
    <row r="55" spans="1:20" ht="43.5" x14ac:dyDescent="0.35">
      <c r="A55" s="11" t="s">
        <v>104</v>
      </c>
      <c r="B55" s="2">
        <v>201</v>
      </c>
      <c r="C55" s="3" t="s">
        <v>25</v>
      </c>
      <c r="D55" s="3" t="s">
        <v>46</v>
      </c>
      <c r="E55" s="2">
        <v>40141</v>
      </c>
      <c r="F55" s="2" t="s">
        <v>22</v>
      </c>
      <c r="G55" s="3" t="s">
        <v>7</v>
      </c>
      <c r="H55" s="2">
        <v>199</v>
      </c>
      <c r="I55" s="3" t="s">
        <v>24</v>
      </c>
      <c r="J55" s="3" t="str">
        <f>Table1[[#This Row],[Program Title]]&amp;" ("&amp;Table1[[#This Row],[Program Code]]&amp;")"</f>
        <v>Administrative and Support Services (199)</v>
      </c>
      <c r="K55" s="2">
        <v>19901</v>
      </c>
      <c r="L55" s="3" t="s">
        <v>8</v>
      </c>
      <c r="M55" s="3" t="str">
        <f>Table1[[#This Row],[Service Area Name]]&amp;" ("&amp;Table1[[#This Row],[Service Area Code]]&amp;")"</f>
        <v>General Management and Direction (19901)</v>
      </c>
      <c r="N55" s="2">
        <v>2800</v>
      </c>
      <c r="O55" s="3" t="s">
        <v>43</v>
      </c>
      <c r="P55" s="3" t="str">
        <f>TEXT(Table1[[#This Row],[Fund Code]],"00000")&amp;": "&amp;UPPER(Table1[[#This Row],[Fund Name]])</f>
        <v>02800: APPROPRIATED IDC RECOVERIES</v>
      </c>
      <c r="Q55" s="2">
        <v>1555</v>
      </c>
      <c r="R55" s="3" t="s">
        <v>81</v>
      </c>
      <c r="S55" s="19" t="str">
        <f>Table1[[#This Row],[Sub Object]]&amp;": "&amp;Table1[[#This Row],[Subobject Name]]</f>
        <v>1555: Workers' Compensation</v>
      </c>
      <c r="T55" s="13">
        <v>-482</v>
      </c>
    </row>
    <row r="56" spans="1:20" ht="43.5" x14ac:dyDescent="0.35">
      <c r="A56" s="11" t="s">
        <v>104</v>
      </c>
      <c r="B56" s="2">
        <v>201</v>
      </c>
      <c r="C56" s="3" t="s">
        <v>25</v>
      </c>
      <c r="D56" s="3" t="s">
        <v>46</v>
      </c>
      <c r="E56" s="2">
        <v>40141</v>
      </c>
      <c r="F56" s="2" t="s">
        <v>22</v>
      </c>
      <c r="G56" s="3" t="s">
        <v>7</v>
      </c>
      <c r="H56" s="2">
        <v>199</v>
      </c>
      <c r="I56" s="3" t="s">
        <v>24</v>
      </c>
      <c r="J56" s="3" t="str">
        <f>Table1[[#This Row],[Program Title]]&amp;" ("&amp;Table1[[#This Row],[Program Code]]&amp;")"</f>
        <v>Administrative and Support Services (199)</v>
      </c>
      <c r="K56" s="2">
        <v>19901</v>
      </c>
      <c r="L56" s="3" t="s">
        <v>8</v>
      </c>
      <c r="M56" s="3" t="str">
        <f>Table1[[#This Row],[Service Area Name]]&amp;" ("&amp;Table1[[#This Row],[Service Area Code]]&amp;")"</f>
        <v>General Management and Direction (19901)</v>
      </c>
      <c r="N56" s="2">
        <v>2800</v>
      </c>
      <c r="O56" s="3" t="s">
        <v>43</v>
      </c>
      <c r="P56" s="3" t="str">
        <f>TEXT(Table1[[#This Row],[Fund Code]],"00000")&amp;": "&amp;UPPER(Table1[[#This Row],[Fund Name]])</f>
        <v>02800: APPROPRIATED IDC RECOVERIES</v>
      </c>
      <c r="Q56" s="2">
        <v>2228</v>
      </c>
      <c r="R56" s="3" t="s">
        <v>39</v>
      </c>
      <c r="S56" s="19" t="str">
        <f>Table1[[#This Row],[Sub Object]]&amp;": "&amp;Table1[[#This Row],[Subobject Name]]</f>
        <v>2228: Educational and Cultural Equipment Improvements</v>
      </c>
      <c r="T56" s="13">
        <v>-432203</v>
      </c>
    </row>
    <row r="57" spans="1:20" ht="43.5" x14ac:dyDescent="0.35">
      <c r="A57" s="11" t="s">
        <v>104</v>
      </c>
      <c r="B57" s="2">
        <v>201</v>
      </c>
      <c r="C57" s="3" t="s">
        <v>25</v>
      </c>
      <c r="D57" s="3" t="s">
        <v>46</v>
      </c>
      <c r="E57" s="2">
        <v>40141</v>
      </c>
      <c r="F57" s="2" t="s">
        <v>22</v>
      </c>
      <c r="G57" s="3" t="s">
        <v>7</v>
      </c>
      <c r="H57" s="2">
        <v>199</v>
      </c>
      <c r="I57" s="3" t="s">
        <v>24</v>
      </c>
      <c r="J57" s="3" t="str">
        <f>Table1[[#This Row],[Program Title]]&amp;" ("&amp;Table1[[#This Row],[Program Code]]&amp;")"</f>
        <v>Administrative and Support Services (199)</v>
      </c>
      <c r="K57" s="2">
        <v>19901</v>
      </c>
      <c r="L57" s="3" t="s">
        <v>8</v>
      </c>
      <c r="M57" s="3" t="str">
        <f>Table1[[#This Row],[Service Area Name]]&amp;" ("&amp;Table1[[#This Row],[Service Area Code]]&amp;")"</f>
        <v>General Management and Direction (19901)</v>
      </c>
      <c r="N57" s="2">
        <v>2800</v>
      </c>
      <c r="O57" s="3" t="s">
        <v>43</v>
      </c>
      <c r="P57" s="3" t="str">
        <f>TEXT(Table1[[#This Row],[Fund Code]],"00000")&amp;": "&amp;UPPER(Table1[[#This Row],[Fund Name]])</f>
        <v>02800: APPROPRIATED IDC RECOVERIES</v>
      </c>
      <c r="Q57" s="2">
        <v>1166</v>
      </c>
      <c r="R57" s="3" t="s">
        <v>82</v>
      </c>
      <c r="S57" s="19" t="str">
        <f>Table1[[#This Row],[Sub Object]]&amp;": "&amp;Table1[[#This Row],[Subobject Name]]</f>
        <v>1166: Defined Contribution Match - VRS Hybrid Retirement Plan</v>
      </c>
      <c r="T57" s="13">
        <v>-514</v>
      </c>
    </row>
    <row r="58" spans="1:20" ht="43.5" x14ac:dyDescent="0.35">
      <c r="A58" s="11" t="s">
        <v>104</v>
      </c>
      <c r="B58" s="2">
        <v>201</v>
      </c>
      <c r="C58" s="3" t="s">
        <v>25</v>
      </c>
      <c r="D58" s="3" t="s">
        <v>46</v>
      </c>
      <c r="E58" s="2">
        <v>40141</v>
      </c>
      <c r="F58" s="2" t="s">
        <v>22</v>
      </c>
      <c r="G58" s="3" t="s">
        <v>7</v>
      </c>
      <c r="H58" s="2">
        <v>199</v>
      </c>
      <c r="I58" s="3" t="s">
        <v>24</v>
      </c>
      <c r="J58" s="3" t="str">
        <f>Table1[[#This Row],[Program Title]]&amp;" ("&amp;Table1[[#This Row],[Program Code]]&amp;")"</f>
        <v>Administrative and Support Services (199)</v>
      </c>
      <c r="K58" s="2">
        <v>19903</v>
      </c>
      <c r="L58" s="3" t="s">
        <v>26</v>
      </c>
      <c r="M58" s="3" t="str">
        <f>Table1[[#This Row],[Service Area Name]]&amp;" ("&amp;Table1[[#This Row],[Service Area Code]]&amp;")"</f>
        <v>Accounting and Budgeting Services (19903)</v>
      </c>
      <c r="N58" s="2">
        <v>2800</v>
      </c>
      <c r="O58" s="3" t="s">
        <v>43</v>
      </c>
      <c r="P58" s="3" t="str">
        <f>TEXT(Table1[[#This Row],[Fund Code]],"00000")&amp;": "&amp;UPPER(Table1[[#This Row],[Fund Name]])</f>
        <v>02800: APPROPRIATED IDC RECOVERIES</v>
      </c>
      <c r="Q58" s="2">
        <v>1244</v>
      </c>
      <c r="R58" s="3" t="s">
        <v>30</v>
      </c>
      <c r="S58" s="19" t="str">
        <f>Table1[[#This Row],[Sub Object]]&amp;": "&amp;Table1[[#This Row],[Subobject Name]]</f>
        <v>1244: Management Services</v>
      </c>
      <c r="T58" s="13">
        <v>1824646</v>
      </c>
    </row>
    <row r="59" spans="1:20" ht="43.5" x14ac:dyDescent="0.35">
      <c r="A59" s="11" t="s">
        <v>83</v>
      </c>
      <c r="B59" s="2">
        <v>301</v>
      </c>
      <c r="C59" s="3" t="s">
        <v>11</v>
      </c>
      <c r="D59" s="3" t="s">
        <v>84</v>
      </c>
      <c r="E59" s="2">
        <v>43576</v>
      </c>
      <c r="F59" s="2" t="s">
        <v>22</v>
      </c>
      <c r="G59" s="3" t="s">
        <v>7</v>
      </c>
      <c r="H59" s="2">
        <v>599</v>
      </c>
      <c r="I59" s="3" t="s">
        <v>24</v>
      </c>
      <c r="J59" s="3" t="str">
        <f>Table1[[#This Row],[Program Title]]&amp;" ("&amp;Table1[[#This Row],[Program Code]]&amp;")"</f>
        <v>Administrative and Support Services (599)</v>
      </c>
      <c r="K59" s="2">
        <v>59901</v>
      </c>
      <c r="L59" s="3" t="s">
        <v>8</v>
      </c>
      <c r="M59" s="3" t="str">
        <f>Table1[[#This Row],[Service Area Name]]&amp;" ("&amp;Table1[[#This Row],[Service Area Code]]&amp;")"</f>
        <v>General Management and Direction (59901)</v>
      </c>
      <c r="N59" s="2">
        <v>2800</v>
      </c>
      <c r="O59" s="3" t="s">
        <v>43</v>
      </c>
      <c r="P59" s="3" t="str">
        <f>TEXT(Table1[[#This Row],[Fund Code]],"00000")&amp;": "&amp;UPPER(Table1[[#This Row],[Fund Name]])</f>
        <v>02800: APPROPRIATED IDC RECOVERIES</v>
      </c>
      <c r="Q59" s="2">
        <v>1279</v>
      </c>
      <c r="R59" s="3" t="s">
        <v>67</v>
      </c>
      <c r="S59" s="19" t="str">
        <f>Table1[[#This Row],[Sub Object]]&amp;": "&amp;Table1[[#This Row],[Subobject Name]]</f>
        <v>1279: Computer Software Development Services</v>
      </c>
      <c r="T59" s="13">
        <v>200000</v>
      </c>
    </row>
    <row r="60" spans="1:20" ht="29" x14ac:dyDescent="0.35">
      <c r="A60" s="11" t="s">
        <v>105</v>
      </c>
      <c r="B60" s="2">
        <v>402</v>
      </c>
      <c r="C60" s="3" t="s">
        <v>106</v>
      </c>
      <c r="D60" s="3" t="s">
        <v>107</v>
      </c>
      <c r="E60" s="2">
        <v>40574</v>
      </c>
      <c r="F60" s="2" t="s">
        <v>22</v>
      </c>
      <c r="G60" s="3" t="s">
        <v>7</v>
      </c>
      <c r="H60" s="2">
        <v>505</v>
      </c>
      <c r="I60" s="3" t="s">
        <v>108</v>
      </c>
      <c r="J60" s="3" t="str">
        <f>Table1[[#This Row],[Program Title]]&amp;" ("&amp;Table1[[#This Row],[Program Code]]&amp;")"</f>
        <v>Marine Life Management (505)</v>
      </c>
      <c r="K60" s="2">
        <v>50508</v>
      </c>
      <c r="L60" s="3" t="s">
        <v>109</v>
      </c>
      <c r="M60" s="3" t="str">
        <f>Table1[[#This Row],[Service Area Name]]&amp;" ("&amp;Table1[[#This Row],[Service Area Code]]&amp;")"</f>
        <v>Oyster Propagation and Habitat Improvement (50508)</v>
      </c>
      <c r="N60" s="2">
        <v>2800</v>
      </c>
      <c r="O60" s="3" t="s">
        <v>43</v>
      </c>
      <c r="P60" s="3" t="str">
        <f>TEXT(Table1[[#This Row],[Fund Code]],"00000")&amp;": "&amp;UPPER(Table1[[#This Row],[Fund Name]])</f>
        <v>02800: APPROPRIATED IDC RECOVERIES</v>
      </c>
      <c r="Q60" s="2">
        <v>1375</v>
      </c>
      <c r="R60" s="3" t="s">
        <v>110</v>
      </c>
      <c r="S60" s="19" t="str">
        <f>Table1[[#This Row],[Sub Object]]&amp;": "&amp;Table1[[#This Row],[Subobject Name]]</f>
        <v>1375: Fish and Wildlife Supplies</v>
      </c>
      <c r="T60" s="13">
        <v>-4175</v>
      </c>
    </row>
    <row r="61" spans="1:20" ht="29" x14ac:dyDescent="0.35">
      <c r="A61" s="14" t="s">
        <v>105</v>
      </c>
      <c r="B61" s="15">
        <v>402</v>
      </c>
      <c r="C61" s="16" t="s">
        <v>106</v>
      </c>
      <c r="D61" s="16" t="s">
        <v>107</v>
      </c>
      <c r="E61" s="15">
        <v>40574</v>
      </c>
      <c r="F61" s="15" t="s">
        <v>22</v>
      </c>
      <c r="G61" s="16" t="s">
        <v>7</v>
      </c>
      <c r="H61" s="15">
        <v>510</v>
      </c>
      <c r="I61" s="16" t="s">
        <v>111</v>
      </c>
      <c r="J61" s="16" t="str">
        <f>Table1[[#This Row],[Program Title]]&amp;" ("&amp;Table1[[#This Row],[Program Code]]&amp;")"</f>
        <v>Coastal Lands Surveying and Mapping (510)</v>
      </c>
      <c r="K61" s="15">
        <v>51001</v>
      </c>
      <c r="L61" s="16" t="s">
        <v>112</v>
      </c>
      <c r="M61" s="16" t="str">
        <f>Table1[[#This Row],[Service Area Name]]&amp;" ("&amp;Table1[[#This Row],[Service Area Code]]&amp;")"</f>
        <v>Coastal Lands and Bottomlands Management (51001)</v>
      </c>
      <c r="N61" s="15">
        <v>2800</v>
      </c>
      <c r="O61" s="16" t="s">
        <v>43</v>
      </c>
      <c r="P61" s="16" t="str">
        <f>TEXT(Table1[[#This Row],[Fund Code]],"00000")&amp;": "&amp;UPPER(Table1[[#This Row],[Fund Name]])</f>
        <v>02800: APPROPRIATED IDC RECOVERIES</v>
      </c>
      <c r="Q61" s="15">
        <v>2254</v>
      </c>
      <c r="R61" s="16" t="s">
        <v>113</v>
      </c>
      <c r="S61" s="20" t="str">
        <f>Table1[[#This Row],[Sub Object]]&amp;": "&amp;Table1[[#This Row],[Subobject Name]]</f>
        <v>2254: Motor Vehicle Equipment</v>
      </c>
      <c r="T61" s="17">
        <v>4175</v>
      </c>
    </row>
    <row r="62" spans="1:20" ht="43.5" x14ac:dyDescent="0.35">
      <c r="A62" s="11" t="s">
        <v>114</v>
      </c>
      <c r="B62" s="2">
        <v>402</v>
      </c>
      <c r="C62" s="3" t="s">
        <v>106</v>
      </c>
      <c r="D62" s="3" t="s">
        <v>107</v>
      </c>
      <c r="E62" s="2">
        <v>40119</v>
      </c>
      <c r="F62" s="2" t="s">
        <v>22</v>
      </c>
      <c r="G62" s="3" t="s">
        <v>12</v>
      </c>
      <c r="H62" s="2">
        <v>510</v>
      </c>
      <c r="I62" s="3" t="s">
        <v>111</v>
      </c>
      <c r="J62" s="3" t="str">
        <f>Table1[[#This Row],[Program Title]]&amp;" ("&amp;Table1[[#This Row],[Program Code]]&amp;")"</f>
        <v>Coastal Lands Surveying and Mapping (510)</v>
      </c>
      <c r="K62" s="2">
        <v>51001</v>
      </c>
      <c r="L62" s="3" t="s">
        <v>112</v>
      </c>
      <c r="M62" s="3" t="str">
        <f>Table1[[#This Row],[Service Area Name]]&amp;" ("&amp;Table1[[#This Row],[Service Area Code]]&amp;")"</f>
        <v>Coastal Lands and Bottomlands Management (51001)</v>
      </c>
      <c r="N62" s="2">
        <v>2800</v>
      </c>
      <c r="O62" s="3" t="s">
        <v>43</v>
      </c>
      <c r="P62" s="3" t="str">
        <f>TEXT(Table1[[#This Row],[Fund Code]],"00000")&amp;": "&amp;UPPER(Table1[[#This Row],[Fund Name]])</f>
        <v>02800: APPROPRIATED IDC RECOVERIES</v>
      </c>
      <c r="Q62" s="2">
        <v>2254</v>
      </c>
      <c r="R62" s="3" t="s">
        <v>113</v>
      </c>
      <c r="S62" s="19" t="str">
        <f>Table1[[#This Row],[Sub Object]]&amp;": "&amp;Table1[[#This Row],[Subobject Name]]</f>
        <v>2254: Motor Vehicle Equipment</v>
      </c>
      <c r="T62" s="13">
        <v>26800</v>
      </c>
    </row>
    <row r="63" spans="1:20" ht="43.5" x14ac:dyDescent="0.35">
      <c r="A63" s="11" t="s">
        <v>114</v>
      </c>
      <c r="B63" s="2">
        <v>402</v>
      </c>
      <c r="C63" s="3" t="s">
        <v>106</v>
      </c>
      <c r="D63" s="3" t="s">
        <v>107</v>
      </c>
      <c r="E63" s="2">
        <v>40119</v>
      </c>
      <c r="F63" s="2" t="s">
        <v>22</v>
      </c>
      <c r="G63" s="3" t="s">
        <v>12</v>
      </c>
      <c r="H63" s="2">
        <v>510</v>
      </c>
      <c r="I63" s="3" t="s">
        <v>111</v>
      </c>
      <c r="J63" s="3" t="str">
        <f>Table1[[#This Row],[Program Title]]&amp;" ("&amp;Table1[[#This Row],[Program Code]]&amp;")"</f>
        <v>Coastal Lands Surveying and Mapping (510)</v>
      </c>
      <c r="K63" s="2">
        <v>51001</v>
      </c>
      <c r="L63" s="3" t="s">
        <v>112</v>
      </c>
      <c r="M63" s="3" t="str">
        <f>Table1[[#This Row],[Service Area Name]]&amp;" ("&amp;Table1[[#This Row],[Service Area Code]]&amp;")"</f>
        <v>Coastal Lands and Bottomlands Management (51001)</v>
      </c>
      <c r="N63" s="2">
        <v>2800</v>
      </c>
      <c r="O63" s="3" t="s">
        <v>43</v>
      </c>
      <c r="P63" s="3" t="str">
        <f>TEXT(Table1[[#This Row],[Fund Code]],"00000")&amp;": "&amp;UPPER(Table1[[#This Row],[Fund Name]])</f>
        <v>02800: APPROPRIATED IDC RECOVERIES</v>
      </c>
      <c r="Q63" s="2">
        <v>2264</v>
      </c>
      <c r="R63" s="3" t="s">
        <v>115</v>
      </c>
      <c r="S63" s="19" t="str">
        <f>Table1[[#This Row],[Sub Object]]&amp;": "&amp;Table1[[#This Row],[Subobject Name]]</f>
        <v>2264: Office Machines</v>
      </c>
      <c r="T63" s="13">
        <v>7740</v>
      </c>
    </row>
    <row r="64" spans="1:20" ht="29" x14ac:dyDescent="0.35">
      <c r="A64" s="11" t="s">
        <v>116</v>
      </c>
      <c r="B64" s="2">
        <v>423</v>
      </c>
      <c r="C64" s="3" t="s">
        <v>34</v>
      </c>
      <c r="D64" s="3" t="s">
        <v>85</v>
      </c>
      <c r="E64" s="2">
        <v>42037</v>
      </c>
      <c r="F64" s="2" t="s">
        <v>22</v>
      </c>
      <c r="G64" s="3" t="s">
        <v>12</v>
      </c>
      <c r="H64" s="2">
        <v>599</v>
      </c>
      <c r="I64" s="3" t="s">
        <v>24</v>
      </c>
      <c r="J64" s="3" t="str">
        <f>Table1[[#This Row],[Program Title]]&amp;" ("&amp;Table1[[#This Row],[Program Code]]&amp;")"</f>
        <v>Administrative and Support Services (599)</v>
      </c>
      <c r="K64" s="2">
        <v>59901</v>
      </c>
      <c r="L64" s="3" t="s">
        <v>8</v>
      </c>
      <c r="M64" s="3" t="str">
        <f>Table1[[#This Row],[Service Area Name]]&amp;" ("&amp;Table1[[#This Row],[Service Area Code]]&amp;")"</f>
        <v>General Management and Direction (59901)</v>
      </c>
      <c r="N64" s="2">
        <v>2800</v>
      </c>
      <c r="O64" s="3" t="s">
        <v>43</v>
      </c>
      <c r="P64" s="3" t="str">
        <f>TEXT(Table1[[#This Row],[Fund Code]],"00000")&amp;": "&amp;UPPER(Table1[[#This Row],[Fund Name]])</f>
        <v>02800: APPROPRIATED IDC RECOVERIES</v>
      </c>
      <c r="Q64" s="2">
        <v>1141</v>
      </c>
      <c r="R64" s="3" t="s">
        <v>36</v>
      </c>
      <c r="S64" s="19" t="str">
        <f>Table1[[#This Row],[Sub Object]]&amp;": "&amp;Table1[[#This Row],[Subobject Name]]</f>
        <v>1141: Wages, General</v>
      </c>
      <c r="T64" s="13">
        <v>37000</v>
      </c>
    </row>
    <row r="65" spans="1:20" ht="43.5" x14ac:dyDescent="0.35">
      <c r="A65" s="11" t="s">
        <v>86</v>
      </c>
      <c r="B65" s="2">
        <v>440</v>
      </c>
      <c r="C65" s="3" t="s">
        <v>27</v>
      </c>
      <c r="D65" s="3" t="s">
        <v>87</v>
      </c>
      <c r="E65" s="2">
        <v>42055</v>
      </c>
      <c r="F65" s="2" t="s">
        <v>22</v>
      </c>
      <c r="G65" s="3" t="s">
        <v>7</v>
      </c>
      <c r="H65" s="2">
        <v>599</v>
      </c>
      <c r="I65" s="3" t="s">
        <v>24</v>
      </c>
      <c r="J65" s="3" t="str">
        <f>Table1[[#This Row],[Program Title]]&amp;" ("&amp;Table1[[#This Row],[Program Code]]&amp;")"</f>
        <v>Administrative and Support Services (599)</v>
      </c>
      <c r="K65" s="2">
        <v>59901</v>
      </c>
      <c r="L65" s="3" t="s">
        <v>8</v>
      </c>
      <c r="M65" s="3" t="str">
        <f>Table1[[#This Row],[Service Area Name]]&amp;" ("&amp;Table1[[#This Row],[Service Area Code]]&amp;")"</f>
        <v>General Management and Direction (59901)</v>
      </c>
      <c r="N65" s="2">
        <v>2800</v>
      </c>
      <c r="O65" s="3" t="s">
        <v>43</v>
      </c>
      <c r="P65" s="3" t="str">
        <f>TEXT(Table1[[#This Row],[Fund Code]],"00000")&amp;": "&amp;UPPER(Table1[[#This Row],[Fund Name]])</f>
        <v>02800: APPROPRIATED IDC RECOVERIES</v>
      </c>
      <c r="Q65" s="2">
        <v>1595</v>
      </c>
      <c r="R65" s="3" t="s">
        <v>35</v>
      </c>
      <c r="S65" s="19" t="str">
        <f>Table1[[#This Row],[Sub Object]]&amp;": "&amp;Table1[[#This Row],[Subobject Name]]</f>
        <v>1595: Undistributed Continuous Charges</v>
      </c>
      <c r="T65" s="13">
        <v>-60000</v>
      </c>
    </row>
    <row r="66" spans="1:20" ht="58" x14ac:dyDescent="0.35">
      <c r="A66" s="11" t="s">
        <v>40</v>
      </c>
      <c r="B66" s="2">
        <v>601</v>
      </c>
      <c r="C66" s="3" t="s">
        <v>28</v>
      </c>
      <c r="D66" s="3" t="s">
        <v>88</v>
      </c>
      <c r="E66" s="2">
        <v>43109</v>
      </c>
      <c r="F66" s="2" t="s">
        <v>22</v>
      </c>
      <c r="G66" s="3" t="s">
        <v>7</v>
      </c>
      <c r="H66" s="2">
        <v>499</v>
      </c>
      <c r="I66" s="3" t="s">
        <v>24</v>
      </c>
      <c r="J66" s="3" t="str">
        <f>Table1[[#This Row],[Program Title]]&amp;" ("&amp;Table1[[#This Row],[Program Code]]&amp;")"</f>
        <v>Administrative and Support Services (499)</v>
      </c>
      <c r="K66" s="2">
        <v>49901</v>
      </c>
      <c r="L66" s="3" t="s">
        <v>8</v>
      </c>
      <c r="M66" s="3" t="str">
        <f>Table1[[#This Row],[Service Area Name]]&amp;" ("&amp;Table1[[#This Row],[Service Area Code]]&amp;")"</f>
        <v>General Management and Direction (49901)</v>
      </c>
      <c r="N66" s="2">
        <v>2800</v>
      </c>
      <c r="O66" s="3" t="s">
        <v>43</v>
      </c>
      <c r="P66" s="3" t="str">
        <f>TEXT(Table1[[#This Row],[Fund Code]],"00000")&amp;": "&amp;UPPER(Table1[[#This Row],[Fund Name]])</f>
        <v>02800: APPROPRIATED IDC RECOVERIES</v>
      </c>
      <c r="Q66" s="2">
        <v>1295</v>
      </c>
      <c r="R66" s="3" t="s">
        <v>10</v>
      </c>
      <c r="S66" s="19" t="str">
        <f>Table1[[#This Row],[Sub Object]]&amp;": "&amp;Table1[[#This Row],[Subobject Name]]</f>
        <v>1295: Undistributed Contractual Services</v>
      </c>
      <c r="T66" s="13">
        <v>1100000</v>
      </c>
    </row>
    <row r="67" spans="1:20" ht="58" x14ac:dyDescent="0.35">
      <c r="A67" s="11" t="s">
        <v>117</v>
      </c>
      <c r="B67" s="2">
        <v>720</v>
      </c>
      <c r="C67" s="3" t="s">
        <v>118</v>
      </c>
      <c r="D67" s="3" t="s">
        <v>119</v>
      </c>
      <c r="E67" s="2">
        <v>43654</v>
      </c>
      <c r="F67" s="2" t="s">
        <v>22</v>
      </c>
      <c r="G67" s="3" t="s">
        <v>7</v>
      </c>
      <c r="H67" s="2">
        <v>499</v>
      </c>
      <c r="I67" s="3" t="s">
        <v>24</v>
      </c>
      <c r="J67" s="3" t="str">
        <f>Table1[[#This Row],[Program Title]]&amp;" ("&amp;Table1[[#This Row],[Program Code]]&amp;")"</f>
        <v>Administrative and Support Services (499)</v>
      </c>
      <c r="K67" s="2">
        <v>49902</v>
      </c>
      <c r="L67" s="3" t="s">
        <v>120</v>
      </c>
      <c r="M67" s="3" t="str">
        <f>Table1[[#This Row],[Service Area Name]]&amp;" ("&amp;Table1[[#This Row],[Service Area Code]]&amp;")"</f>
        <v>Information Technology Services (49902)</v>
      </c>
      <c r="N67" s="2">
        <v>2800</v>
      </c>
      <c r="O67" s="3" t="s">
        <v>43</v>
      </c>
      <c r="P67" s="3" t="str">
        <f>TEXT(Table1[[#This Row],[Fund Code]],"00000")&amp;": "&amp;UPPER(Table1[[#This Row],[Fund Name]])</f>
        <v>02800: APPROPRIATED IDC RECOVERIES</v>
      </c>
      <c r="Q67" s="2">
        <v>1298</v>
      </c>
      <c r="R67" s="3" t="s">
        <v>121</v>
      </c>
      <c r="S67" s="19" t="str">
        <f>Table1[[#This Row],[Sub Object]]&amp;": "&amp;Table1[[#This Row],[Subobject Name]]</f>
        <v>1298: Inter-Agency Recoveries for Contractual Services</v>
      </c>
      <c r="T67" s="13">
        <v>667397</v>
      </c>
    </row>
    <row r="68" spans="1:20" ht="58" x14ac:dyDescent="0.35">
      <c r="A68" s="11" t="s">
        <v>117</v>
      </c>
      <c r="B68" s="2">
        <v>720</v>
      </c>
      <c r="C68" s="3" t="s">
        <v>118</v>
      </c>
      <c r="D68" s="3" t="s">
        <v>119</v>
      </c>
      <c r="E68" s="2">
        <v>43654</v>
      </c>
      <c r="F68" s="2" t="s">
        <v>22</v>
      </c>
      <c r="G68" s="3" t="s">
        <v>7</v>
      </c>
      <c r="H68" s="2">
        <v>499</v>
      </c>
      <c r="I68" s="3" t="s">
        <v>24</v>
      </c>
      <c r="J68" s="3" t="str">
        <f>Table1[[#This Row],[Program Title]]&amp;" ("&amp;Table1[[#This Row],[Program Code]]&amp;")"</f>
        <v>Administrative and Support Services (499)</v>
      </c>
      <c r="K68" s="2">
        <v>49933</v>
      </c>
      <c r="L68" s="3" t="s">
        <v>122</v>
      </c>
      <c r="M68" s="3" t="str">
        <f>Table1[[#This Row],[Service Area Name]]&amp;" ("&amp;Table1[[#This Row],[Service Area Code]]&amp;")"</f>
        <v>Program Development and Coordination (49933)</v>
      </c>
      <c r="N68" s="2">
        <v>2800</v>
      </c>
      <c r="O68" s="3" t="s">
        <v>43</v>
      </c>
      <c r="P68" s="3" t="str">
        <f>TEXT(Table1[[#This Row],[Fund Code]],"00000")&amp;": "&amp;UPPER(Table1[[#This Row],[Fund Name]])</f>
        <v>02800: APPROPRIATED IDC RECOVERIES</v>
      </c>
      <c r="Q68" s="2">
        <v>1298</v>
      </c>
      <c r="R68" s="3" t="s">
        <v>121</v>
      </c>
      <c r="S68" s="19" t="str">
        <f>Table1[[#This Row],[Sub Object]]&amp;": "&amp;Table1[[#This Row],[Subobject Name]]</f>
        <v>1298: Inter-Agency Recoveries for Contractual Services</v>
      </c>
      <c r="T68" s="13">
        <v>785005</v>
      </c>
    </row>
    <row r="69" spans="1:20" ht="58" x14ac:dyDescent="0.35">
      <c r="A69" s="11" t="s">
        <v>117</v>
      </c>
      <c r="B69" s="2">
        <v>720</v>
      </c>
      <c r="C69" s="3" t="s">
        <v>118</v>
      </c>
      <c r="D69" s="3" t="s">
        <v>119</v>
      </c>
      <c r="E69" s="2">
        <v>43654</v>
      </c>
      <c r="F69" s="2" t="s">
        <v>22</v>
      </c>
      <c r="G69" s="3" t="s">
        <v>7</v>
      </c>
      <c r="H69" s="2">
        <v>561</v>
      </c>
      <c r="I69" s="3" t="s">
        <v>123</v>
      </c>
      <c r="J69" s="3" t="str">
        <f>Table1[[#This Row],[Program Title]]&amp;" ("&amp;Table1[[#This Row],[Program Code]]&amp;")"</f>
        <v>Regulation of Public Facilities and Services (561)</v>
      </c>
      <c r="K69" s="2">
        <v>56103</v>
      </c>
      <c r="L69" s="3" t="s">
        <v>124</v>
      </c>
      <c r="M69" s="3" t="str">
        <f>Table1[[#This Row],[Service Area Name]]&amp;" ("&amp;Table1[[#This Row],[Service Area Code]]&amp;")"</f>
        <v>Regulation of Health Care Service Providers (56103)</v>
      </c>
      <c r="N69" s="2">
        <v>2800</v>
      </c>
      <c r="O69" s="3" t="s">
        <v>43</v>
      </c>
      <c r="P69" s="3" t="str">
        <f>TEXT(Table1[[#This Row],[Fund Code]],"00000")&amp;": "&amp;UPPER(Table1[[#This Row],[Fund Name]])</f>
        <v>02800: APPROPRIATED IDC RECOVERIES</v>
      </c>
      <c r="Q69" s="2">
        <v>1123</v>
      </c>
      <c r="R69" s="3" t="s">
        <v>9</v>
      </c>
      <c r="S69" s="19" t="str">
        <f>Table1[[#This Row],[Sub Object]]&amp;": "&amp;Table1[[#This Row],[Subobject Name]]</f>
        <v>1123: Salaries, Classified</v>
      </c>
      <c r="T69" s="13">
        <v>-785005</v>
      </c>
    </row>
    <row r="70" spans="1:20" ht="58" x14ac:dyDescent="0.35">
      <c r="A70" s="11" t="s">
        <v>125</v>
      </c>
      <c r="B70" s="2">
        <v>720</v>
      </c>
      <c r="C70" s="3" t="s">
        <v>118</v>
      </c>
      <c r="D70" s="3" t="s">
        <v>119</v>
      </c>
      <c r="E70" s="2">
        <v>42087</v>
      </c>
      <c r="F70" s="2" t="s">
        <v>22</v>
      </c>
      <c r="G70" s="3" t="s">
        <v>7</v>
      </c>
      <c r="H70" s="2">
        <v>444</v>
      </c>
      <c r="I70" s="3" t="s">
        <v>126</v>
      </c>
      <c r="J70" s="3" t="str">
        <f>Table1[[#This Row],[Program Title]]&amp;" ("&amp;Table1[[#This Row],[Program Code]]&amp;")"</f>
        <v>Central Office Managed Community and Individual Health Services (444)</v>
      </c>
      <c r="K70" s="2">
        <v>44401</v>
      </c>
      <c r="L70" s="3" t="s">
        <v>127</v>
      </c>
      <c r="M70" s="3" t="str">
        <f>Table1[[#This Row],[Service Area Name]]&amp;" ("&amp;Table1[[#This Row],[Service Area Code]]&amp;")"</f>
        <v>Individual and Developmental Disability Services (44401)</v>
      </c>
      <c r="N70" s="2">
        <v>2800</v>
      </c>
      <c r="O70" s="3" t="s">
        <v>43</v>
      </c>
      <c r="P70" s="3" t="str">
        <f>TEXT(Table1[[#This Row],[Fund Code]],"00000")&amp;": "&amp;UPPER(Table1[[#This Row],[Fund Name]])</f>
        <v>02800: APPROPRIATED IDC RECOVERIES</v>
      </c>
      <c r="Q70" s="2">
        <v>1123</v>
      </c>
      <c r="R70" s="3" t="s">
        <v>9</v>
      </c>
      <c r="S70" s="19" t="str">
        <f>Table1[[#This Row],[Sub Object]]&amp;": "&amp;Table1[[#This Row],[Subobject Name]]</f>
        <v>1123: Salaries, Classified</v>
      </c>
      <c r="T70" s="13">
        <v>765294</v>
      </c>
    </row>
    <row r="71" spans="1:20" ht="58" x14ac:dyDescent="0.35">
      <c r="A71" s="11" t="s">
        <v>125</v>
      </c>
      <c r="B71" s="2">
        <v>720</v>
      </c>
      <c r="C71" s="3" t="s">
        <v>118</v>
      </c>
      <c r="D71" s="3" t="s">
        <v>119</v>
      </c>
      <c r="E71" s="2">
        <v>42087</v>
      </c>
      <c r="F71" s="2" t="s">
        <v>22</v>
      </c>
      <c r="G71" s="3" t="s">
        <v>7</v>
      </c>
      <c r="H71" s="2">
        <v>444</v>
      </c>
      <c r="I71" s="3" t="s">
        <v>126</v>
      </c>
      <c r="J71" s="3" t="str">
        <f>Table1[[#This Row],[Program Title]]&amp;" ("&amp;Table1[[#This Row],[Program Code]]&amp;")"</f>
        <v>Central Office Managed Community and Individual Health Services (444)</v>
      </c>
      <c r="K71" s="2">
        <v>44403</v>
      </c>
      <c r="L71" s="3" t="s">
        <v>128</v>
      </c>
      <c r="M71" s="3" t="str">
        <f>Table1[[#This Row],[Service Area Name]]&amp;" ("&amp;Table1[[#This Row],[Service Area Code]]&amp;")"</f>
        <v>Substance Abuse Services (44403)</v>
      </c>
      <c r="N71" s="2">
        <v>2800</v>
      </c>
      <c r="O71" s="3" t="s">
        <v>43</v>
      </c>
      <c r="P71" s="3" t="str">
        <f>TEXT(Table1[[#This Row],[Fund Code]],"00000")&amp;": "&amp;UPPER(Table1[[#This Row],[Fund Name]])</f>
        <v>02800: APPROPRIATED IDC RECOVERIES</v>
      </c>
      <c r="Q71" s="2">
        <v>1123</v>
      </c>
      <c r="R71" s="3" t="s">
        <v>9</v>
      </c>
      <c r="S71" s="19" t="str">
        <f>Table1[[#This Row],[Sub Object]]&amp;": "&amp;Table1[[#This Row],[Subobject Name]]</f>
        <v>1123: Salaries, Classified</v>
      </c>
      <c r="T71" s="13">
        <v>22500</v>
      </c>
    </row>
    <row r="72" spans="1:20" ht="58" x14ac:dyDescent="0.35">
      <c r="A72" s="11" t="s">
        <v>125</v>
      </c>
      <c r="B72" s="2">
        <v>720</v>
      </c>
      <c r="C72" s="3" t="s">
        <v>118</v>
      </c>
      <c r="D72" s="3" t="s">
        <v>119</v>
      </c>
      <c r="E72" s="2">
        <v>42087</v>
      </c>
      <c r="F72" s="2" t="s">
        <v>22</v>
      </c>
      <c r="G72" s="3" t="s">
        <v>7</v>
      </c>
      <c r="H72" s="2">
        <v>499</v>
      </c>
      <c r="I72" s="3" t="s">
        <v>24</v>
      </c>
      <c r="J72" s="3" t="str">
        <f>Table1[[#This Row],[Program Title]]&amp;" ("&amp;Table1[[#This Row],[Program Code]]&amp;")"</f>
        <v>Administrative and Support Services (499)</v>
      </c>
      <c r="K72" s="2">
        <v>49901</v>
      </c>
      <c r="L72" s="3" t="s">
        <v>8</v>
      </c>
      <c r="M72" s="3" t="str">
        <f>Table1[[#This Row],[Service Area Name]]&amp;" ("&amp;Table1[[#This Row],[Service Area Code]]&amp;")"</f>
        <v>General Management and Direction (49901)</v>
      </c>
      <c r="N72" s="2">
        <v>2800</v>
      </c>
      <c r="O72" s="3" t="s">
        <v>43</v>
      </c>
      <c r="P72" s="3" t="str">
        <f>TEXT(Table1[[#This Row],[Fund Code]],"00000")&amp;": "&amp;UPPER(Table1[[#This Row],[Fund Name]])</f>
        <v>02800: APPROPRIATED IDC RECOVERIES</v>
      </c>
      <c r="Q72" s="2">
        <v>1123</v>
      </c>
      <c r="R72" s="3" t="s">
        <v>9</v>
      </c>
      <c r="S72" s="19" t="str">
        <f>Table1[[#This Row],[Sub Object]]&amp;": "&amp;Table1[[#This Row],[Subobject Name]]</f>
        <v>1123: Salaries, Classified</v>
      </c>
      <c r="T72" s="13">
        <v>-490847</v>
      </c>
    </row>
    <row r="73" spans="1:20" ht="58" x14ac:dyDescent="0.35">
      <c r="A73" s="11" t="s">
        <v>125</v>
      </c>
      <c r="B73" s="2">
        <v>720</v>
      </c>
      <c r="C73" s="3" t="s">
        <v>118</v>
      </c>
      <c r="D73" s="3" t="s">
        <v>119</v>
      </c>
      <c r="E73" s="2">
        <v>42087</v>
      </c>
      <c r="F73" s="2" t="s">
        <v>22</v>
      </c>
      <c r="G73" s="3" t="s">
        <v>7</v>
      </c>
      <c r="H73" s="2">
        <v>499</v>
      </c>
      <c r="I73" s="3" t="s">
        <v>24</v>
      </c>
      <c r="J73" s="3" t="str">
        <f>Table1[[#This Row],[Program Title]]&amp;" ("&amp;Table1[[#This Row],[Program Code]]&amp;")"</f>
        <v>Administrative and Support Services (499)</v>
      </c>
      <c r="K73" s="2">
        <v>49902</v>
      </c>
      <c r="L73" s="3" t="s">
        <v>120</v>
      </c>
      <c r="M73" s="3" t="str">
        <f>Table1[[#This Row],[Service Area Name]]&amp;" ("&amp;Table1[[#This Row],[Service Area Code]]&amp;")"</f>
        <v>Information Technology Services (49902)</v>
      </c>
      <c r="N73" s="2">
        <v>2800</v>
      </c>
      <c r="O73" s="3" t="s">
        <v>43</v>
      </c>
      <c r="P73" s="3" t="str">
        <f>TEXT(Table1[[#This Row],[Fund Code]],"00000")&amp;": "&amp;UPPER(Table1[[#This Row],[Fund Name]])</f>
        <v>02800: APPROPRIATED IDC RECOVERIES</v>
      </c>
      <c r="Q73" s="2">
        <v>1123</v>
      </c>
      <c r="R73" s="3" t="s">
        <v>9</v>
      </c>
      <c r="S73" s="19" t="str">
        <f>Table1[[#This Row],[Sub Object]]&amp;": "&amp;Table1[[#This Row],[Subobject Name]]</f>
        <v>1123: Salaries, Classified</v>
      </c>
      <c r="T73" s="13">
        <v>-1257957</v>
      </c>
    </row>
    <row r="74" spans="1:20" ht="58" x14ac:dyDescent="0.35">
      <c r="A74" s="11" t="s">
        <v>125</v>
      </c>
      <c r="B74" s="2">
        <v>720</v>
      </c>
      <c r="C74" s="3" t="s">
        <v>118</v>
      </c>
      <c r="D74" s="3" t="s">
        <v>119</v>
      </c>
      <c r="E74" s="2">
        <v>42087</v>
      </c>
      <c r="F74" s="2" t="s">
        <v>22</v>
      </c>
      <c r="G74" s="3" t="s">
        <v>7</v>
      </c>
      <c r="H74" s="2">
        <v>499</v>
      </c>
      <c r="I74" s="3" t="s">
        <v>24</v>
      </c>
      <c r="J74" s="3" t="str">
        <f>Table1[[#This Row],[Program Title]]&amp;" ("&amp;Table1[[#This Row],[Program Code]]&amp;")"</f>
        <v>Administrative and Support Services (499)</v>
      </c>
      <c r="K74" s="2">
        <v>49914</v>
      </c>
      <c r="L74" s="3" t="s">
        <v>129</v>
      </c>
      <c r="M74" s="3" t="str">
        <f>Table1[[#This Row],[Service Area Name]]&amp;" ("&amp;Table1[[#This Row],[Service Area Code]]&amp;")"</f>
        <v>Human Resources Services (49914)</v>
      </c>
      <c r="N74" s="2">
        <v>2800</v>
      </c>
      <c r="O74" s="3" t="s">
        <v>43</v>
      </c>
      <c r="P74" s="3" t="str">
        <f>TEXT(Table1[[#This Row],[Fund Code]],"00000")&amp;": "&amp;UPPER(Table1[[#This Row],[Fund Name]])</f>
        <v>02800: APPROPRIATED IDC RECOVERIES</v>
      </c>
      <c r="Q74" s="2">
        <v>1123</v>
      </c>
      <c r="R74" s="3" t="s">
        <v>9</v>
      </c>
      <c r="S74" s="19" t="str">
        <f>Table1[[#This Row],[Sub Object]]&amp;": "&amp;Table1[[#This Row],[Subobject Name]]</f>
        <v>1123: Salaries, Classified</v>
      </c>
      <c r="T74" s="13">
        <v>-8810</v>
      </c>
    </row>
    <row r="75" spans="1:20" ht="58" x14ac:dyDescent="0.35">
      <c r="A75" s="11" t="s">
        <v>125</v>
      </c>
      <c r="B75" s="2">
        <v>720</v>
      </c>
      <c r="C75" s="3" t="s">
        <v>118</v>
      </c>
      <c r="D75" s="3" t="s">
        <v>119</v>
      </c>
      <c r="E75" s="2">
        <v>42087</v>
      </c>
      <c r="F75" s="2" t="s">
        <v>22</v>
      </c>
      <c r="G75" s="3" t="s">
        <v>7</v>
      </c>
      <c r="H75" s="2">
        <v>499</v>
      </c>
      <c r="I75" s="3" t="s">
        <v>24</v>
      </c>
      <c r="J75" s="3" t="str">
        <f>Table1[[#This Row],[Program Title]]&amp;" ("&amp;Table1[[#This Row],[Program Code]]&amp;")"</f>
        <v>Administrative and Support Services (499)</v>
      </c>
      <c r="K75" s="2">
        <v>49933</v>
      </c>
      <c r="L75" s="3" t="s">
        <v>122</v>
      </c>
      <c r="M75" s="3" t="str">
        <f>Table1[[#This Row],[Service Area Name]]&amp;" ("&amp;Table1[[#This Row],[Service Area Code]]&amp;")"</f>
        <v>Program Development and Coordination (49933)</v>
      </c>
      <c r="N75" s="2">
        <v>2800</v>
      </c>
      <c r="O75" s="3" t="s">
        <v>43</v>
      </c>
      <c r="P75" s="3" t="str">
        <f>TEXT(Table1[[#This Row],[Fund Code]],"00000")&amp;": "&amp;UPPER(Table1[[#This Row],[Fund Name]])</f>
        <v>02800: APPROPRIATED IDC RECOVERIES</v>
      </c>
      <c r="Q75" s="2">
        <v>1123</v>
      </c>
      <c r="R75" s="3" t="s">
        <v>9</v>
      </c>
      <c r="S75" s="19" t="str">
        <f>Table1[[#This Row],[Sub Object]]&amp;": "&amp;Table1[[#This Row],[Subobject Name]]</f>
        <v>1123: Salaries, Classified</v>
      </c>
      <c r="T75" s="13">
        <v>-1424066</v>
      </c>
    </row>
    <row r="76" spans="1:20" ht="58.5" thickBot="1" x14ac:dyDescent="0.4">
      <c r="A76" s="14" t="s">
        <v>125</v>
      </c>
      <c r="B76" s="15">
        <v>720</v>
      </c>
      <c r="C76" s="16" t="s">
        <v>118</v>
      </c>
      <c r="D76" s="16" t="s">
        <v>119</v>
      </c>
      <c r="E76" s="15">
        <v>42087</v>
      </c>
      <c r="F76" s="15" t="s">
        <v>22</v>
      </c>
      <c r="G76" s="16" t="s">
        <v>7</v>
      </c>
      <c r="H76" s="15">
        <v>561</v>
      </c>
      <c r="I76" s="16" t="s">
        <v>123</v>
      </c>
      <c r="J76" s="16" t="str">
        <f>Table1[[#This Row],[Program Title]]&amp;" ("&amp;Table1[[#This Row],[Program Code]]&amp;")"</f>
        <v>Regulation of Public Facilities and Services (561)</v>
      </c>
      <c r="K76" s="15">
        <v>56103</v>
      </c>
      <c r="L76" s="16" t="s">
        <v>124</v>
      </c>
      <c r="M76" s="16" t="str">
        <f>Table1[[#This Row],[Service Area Name]]&amp;" ("&amp;Table1[[#This Row],[Service Area Code]]&amp;")"</f>
        <v>Regulation of Health Care Service Providers (56103)</v>
      </c>
      <c r="N76" s="15">
        <v>2800</v>
      </c>
      <c r="O76" s="16" t="s">
        <v>43</v>
      </c>
      <c r="P76" s="16" t="str">
        <f>TEXT(Table1[[#This Row],[Fund Code]],"00000")&amp;": "&amp;UPPER(Table1[[#This Row],[Fund Name]])</f>
        <v>02800: APPROPRIATED IDC RECOVERIES</v>
      </c>
      <c r="Q76" s="15">
        <v>1123</v>
      </c>
      <c r="R76" s="16" t="s">
        <v>9</v>
      </c>
      <c r="S76" s="20" t="str">
        <f>Table1[[#This Row],[Sub Object]]&amp;": "&amp;Table1[[#This Row],[Subobject Name]]</f>
        <v>1123: Salaries, Classified</v>
      </c>
      <c r="T76" s="17">
        <v>2760722</v>
      </c>
    </row>
    <row r="77" spans="1:20" ht="15" thickBot="1" x14ac:dyDescent="0.4">
      <c r="A77" s="30" t="s">
        <v>134</v>
      </c>
      <c r="B77" s="27"/>
      <c r="C77" s="28"/>
      <c r="D77" s="28"/>
      <c r="E77" s="27"/>
      <c r="F77" s="27"/>
      <c r="G77" s="28"/>
      <c r="H77" s="27"/>
      <c r="I77" s="28"/>
      <c r="J77" s="28"/>
      <c r="K77" s="27"/>
      <c r="L77" s="28"/>
      <c r="M77" s="28"/>
      <c r="N77" s="27"/>
      <c r="O77" s="28"/>
      <c r="P77" s="28"/>
      <c r="Q77" s="27"/>
      <c r="R77" s="28"/>
      <c r="S77" s="28"/>
      <c r="T77" s="29">
        <f>SUBTOTAL(109,Table1[Amount])</f>
        <v>1979949</v>
      </c>
    </row>
    <row r="78" spans="1:20" x14ac:dyDescent="0.35">
      <c r="A78" s="24"/>
      <c r="B78" s="25"/>
      <c r="C78" s="24"/>
      <c r="D78" s="24"/>
      <c r="E78" s="25"/>
      <c r="F78" s="25"/>
      <c r="G78" s="24"/>
      <c r="H78" s="25"/>
      <c r="I78" s="24"/>
      <c r="J78" s="24"/>
      <c r="K78" s="25"/>
      <c r="L78" s="24"/>
      <c r="M78" s="24"/>
      <c r="N78" s="25"/>
      <c r="O78" s="24"/>
      <c r="P78" s="24"/>
      <c r="Q78" s="25"/>
      <c r="R78" s="24"/>
      <c r="S78" s="24"/>
      <c r="T78" s="26"/>
    </row>
  </sheetData>
  <printOptions horizontalCentered="1"/>
  <pageMargins left="0.45" right="0.45" top="0.5" bottom="0.5" header="0.3" footer="0.3"/>
  <pageSetup scale="68" orientation="landscape" r:id="rId1"/>
  <headerFooter>
    <oddFooter>&amp;LPage &amp;P&amp;RDepartment of Planning and Budget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FY2022_Fund02800_Adjustments</vt:lpstr>
      <vt:lpstr>FY2022_Fund02800_Adjustments!Print_Titles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tsq68588</dc:creator>
  <cp:lastModifiedBy>VITA Program</cp:lastModifiedBy>
  <cp:lastPrinted>2022-08-30T13:44:40Z</cp:lastPrinted>
  <dcterms:created xsi:type="dcterms:W3CDTF">2013-09-16T12:21:03Z</dcterms:created>
  <dcterms:modified xsi:type="dcterms:W3CDTF">2022-08-30T13:45:00Z</dcterms:modified>
</cp:coreProperties>
</file>